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55" tabRatio="686" firstSheet="1" activeTab="1"/>
  </bookViews>
  <sheets>
    <sheet name="◆初期入力項目" sheetId="1" r:id="rId1"/>
    <sheet name="◆旅費交通費" sheetId="2" r:id="rId2"/>
    <sheet name="印刷用（申請書）" sheetId="3" state="hidden" r:id="rId3"/>
    <sheet name="（※主管団体用管理用-謝金支払申請①）" sheetId="4" r:id="rId4"/>
    <sheet name="（※主管団体用管理用-謝金支払申請②）" sheetId="5" r:id="rId5"/>
    <sheet name="（※主管団体用管理用-謝金支払申請③）" sheetId="6" r:id="rId6"/>
    <sheet name="（管理用・ACCESS転写データ）" sheetId="7" state="hidden" r:id="rId7"/>
  </sheets>
  <definedNames>
    <definedName name="_xlnm.Print_Area" localSheetId="3">'（※主管団体用管理用-謝金支払申請①）'!$A$1:$I$14</definedName>
    <definedName name="_xlnm.Print_Area" localSheetId="4">'（※主管団体用管理用-謝金支払申請②）'!$A$1:$I$14</definedName>
    <definedName name="_xlnm.Print_Area" localSheetId="5">'（※主管団体用管理用-謝金支払申請③）'!$A$1:$I$14</definedName>
    <definedName name="_xlnm.Print_Area" localSheetId="0">'◆初期入力項目'!$A$1:$I$26</definedName>
    <definedName name="_xlnm.Print_Area" localSheetId="1">'◆旅費交通費'!$A$1:$R$22</definedName>
    <definedName name="_xlnm.Print_Area" localSheetId="2">'印刷用（申請書）'!$A$1:$R$24</definedName>
  </definedNames>
  <calcPr fullCalcOnLoad="1"/>
</workbook>
</file>

<file path=xl/sharedStrings.xml><?xml version="1.0" encoding="utf-8"?>
<sst xmlns="http://schemas.openxmlformats.org/spreadsheetml/2006/main" count="412" uniqueCount="254">
  <si>
    <t>〒</t>
  </si>
  <si>
    <t>住所</t>
  </si>
  <si>
    <t>氏名</t>
  </si>
  <si>
    <t>TEL</t>
  </si>
  <si>
    <t>支店名</t>
  </si>
  <si>
    <t>種別</t>
  </si>
  <si>
    <t>口座番号</t>
  </si>
  <si>
    <t>なお、入力欄は上記</t>
  </si>
  <si>
    <t>　</t>
  </si>
  <si>
    <r>
      <t>NPO</t>
    </r>
    <r>
      <rPr>
        <sz val="11"/>
        <rFont val="ＭＳ ゴシック"/>
        <family val="3"/>
      </rPr>
      <t>法人川に学ぶ体験活動協議会</t>
    </r>
  </si>
  <si>
    <r>
      <t>代表理事</t>
    </r>
    <r>
      <rPr>
        <sz val="11"/>
        <rFont val="Arial"/>
        <family val="2"/>
      </rPr>
      <t xml:space="preserve">  </t>
    </r>
    <r>
      <rPr>
        <sz val="11"/>
        <rFont val="ＭＳ ゴシック"/>
        <family val="3"/>
      </rPr>
      <t>藤吉洋一郎</t>
    </r>
    <r>
      <rPr>
        <sz val="11"/>
        <rFont val="Arial"/>
        <family val="2"/>
      </rPr>
      <t xml:space="preserve"> </t>
    </r>
    <r>
      <rPr>
        <sz val="11"/>
        <rFont val="ＭＳ ゴシック"/>
        <family val="3"/>
      </rPr>
      <t>殿</t>
    </r>
  </si>
  <si>
    <t>〒</t>
  </si>
  <si>
    <t>　　　　　　　　　　　　　　　　　</t>
  </si>
  <si>
    <t>記</t>
  </si>
  <si>
    <t>銀行</t>
  </si>
  <si>
    <t>3．口座種別</t>
  </si>
  <si>
    <t>4．口座番号</t>
  </si>
  <si>
    <t>5．口座名義フリガナ</t>
  </si>
  <si>
    <t>年号</t>
  </si>
  <si>
    <t>月</t>
  </si>
  <si>
    <t>日</t>
  </si>
  <si>
    <t>謝金・旅費の振込口座について</t>
  </si>
  <si>
    <t>ふりがな</t>
  </si>
  <si>
    <t>ご連絡先</t>
  </si>
  <si>
    <t>お名前</t>
  </si>
  <si>
    <t>支店</t>
  </si>
  <si>
    <t>謝金・旅費の振込口座について、以下の通り届け出いたします。</t>
  </si>
  <si>
    <t>色の箇所です。「申請書」シートの他の書式も同じです。</t>
  </si>
  <si>
    <t>ご登録口座</t>
  </si>
  <si>
    <t>E-MAIL　※１</t>
  </si>
  <si>
    <r>
      <t>住</t>
    </r>
    <r>
      <rPr>
        <sz val="11"/>
        <rFont val="Arial"/>
        <family val="2"/>
      </rPr>
      <t xml:space="preserve">      </t>
    </r>
    <r>
      <rPr>
        <sz val="11"/>
        <rFont val="ＭＳ ゴシック"/>
        <family val="3"/>
      </rPr>
      <t>所</t>
    </r>
  </si>
  <si>
    <t>〒</t>
  </si>
  <si>
    <t>TEL</t>
  </si>
  <si>
    <t>メール</t>
  </si>
  <si>
    <t>金融機関</t>
  </si>
  <si>
    <t>種別</t>
  </si>
  <si>
    <t>めいぎ</t>
  </si>
  <si>
    <t>名義</t>
  </si>
  <si>
    <t>6．口座名義　※２</t>
  </si>
  <si>
    <t>旅行者氏名</t>
  </si>
  <si>
    <t>活動名</t>
  </si>
  <si>
    <t>目的</t>
  </si>
  <si>
    <t>年
月日</t>
  </si>
  <si>
    <t>出発地</t>
  </si>
  <si>
    <t>経路</t>
  </si>
  <si>
    <t>到着地</t>
  </si>
  <si>
    <t>宿泊地</t>
  </si>
  <si>
    <t>鉄道賃</t>
  </si>
  <si>
    <t>バス代</t>
  </si>
  <si>
    <t>船賃</t>
  </si>
  <si>
    <t>航空賃</t>
  </si>
  <si>
    <t>車両</t>
  </si>
  <si>
    <t>宿泊料</t>
  </si>
  <si>
    <t>運賃</t>
  </si>
  <si>
    <t>急行
料金</t>
  </si>
  <si>
    <t>計</t>
  </si>
  <si>
    <t>停留所</t>
  </si>
  <si>
    <t>出発地
～
到着地</t>
  </si>
  <si>
    <t>距離</t>
  </si>
  <si>
    <t>支給額</t>
  </si>
  <si>
    <t>小　　　計</t>
  </si>
  <si>
    <t>＜備考＞宿泊料及び旅費の支給額根拠については、当団体内部旅費規程による。</t>
  </si>
  <si>
    <t>旅費合計</t>
  </si>
  <si>
    <t>〒</t>
  </si>
  <si>
    <t xml:space="preserve">住所 </t>
  </si>
  <si>
    <t>ＴＥＬ</t>
  </si>
  <si>
    <t>氏名　</t>
  </si>
  <si>
    <t>旅費支給明細書</t>
  </si>
  <si>
    <t>活動内容</t>
  </si>
  <si>
    <t>西暦</t>
  </si>
  <si>
    <t>年</t>
  </si>
  <si>
    <t>月</t>
  </si>
  <si>
    <t>ID</t>
  </si>
  <si>
    <t>住所２</t>
  </si>
  <si>
    <t>携帯電話</t>
  </si>
  <si>
    <t>登録日</t>
  </si>
  <si>
    <t>■講師情報</t>
  </si>
  <si>
    <t>■登録口座</t>
  </si>
  <si>
    <t>※2</t>
  </si>
  <si>
    <t>銀行名</t>
  </si>
  <si>
    <t>2．振込先</t>
  </si>
  <si>
    <t>※１　ご本人様の振込口座でお願いします。</t>
  </si>
  <si>
    <t>■RAC支払い依頼書（精算）</t>
  </si>
  <si>
    <t>プロジェクトNo</t>
  </si>
  <si>
    <t>経費の科目</t>
  </si>
  <si>
    <t>補助科目</t>
  </si>
  <si>
    <t>金額</t>
  </si>
  <si>
    <t>適用</t>
  </si>
  <si>
    <t>貸_勘定科目</t>
  </si>
  <si>
    <t>貸_補助科目</t>
  </si>
  <si>
    <t>支払総額_貸</t>
  </si>
  <si>
    <t>/</t>
  </si>
  <si>
    <t>プロジェクトNo</t>
  </si>
  <si>
    <t>プロジェクトID</t>
  </si>
  <si>
    <t>25-100-1＿河川整備基金/共通経費</t>
  </si>
  <si>
    <t>25-100-2＿河川整備基金/指導者養成講座</t>
  </si>
  <si>
    <t>25-100-3＿河川整備基金/その他</t>
  </si>
  <si>
    <t>25-101-1＿地球環境基金/共通経費</t>
  </si>
  <si>
    <t>25-101-2＿地球環境基金/サマーキャンプ（拠点）</t>
  </si>
  <si>
    <t>25-103-1＿きれいな川と暮らそう基金/川の流れ体験キャンペーン</t>
  </si>
  <si>
    <t>25-104-1＿河川整備基金（調査研究）/管理費</t>
  </si>
  <si>
    <t>25-104-2＿河川整備基金（調査研究）/検討委員会</t>
  </si>
  <si>
    <t>25-200-1＿河川環境管理財団受託業務/指導者養成講座運営</t>
  </si>
  <si>
    <t>25-200-2＿河川環境管理財団受託業務/学校連携事業</t>
  </si>
  <si>
    <t>25-200-3＿河川環境管理財団受託業務/サポセン備品管理業務</t>
  </si>
  <si>
    <t>25-200-4＿河川環境管理財団受託業務/人材育成部会</t>
  </si>
  <si>
    <t>25-201＿各地方整備局等受託業務/</t>
  </si>
  <si>
    <t>25-202＿河川環境管理財団受託業務/水辺のヒヤリハット</t>
  </si>
  <si>
    <t>25-203＿川育キャンプ関連/</t>
  </si>
  <si>
    <t>25-300-1＿常任理事会/理事交通費</t>
  </si>
  <si>
    <t>25-300-2＿理事会・総会/その他</t>
  </si>
  <si>
    <t>25-301＿一般管理費/事務全般</t>
  </si>
  <si>
    <t>25-500-1＿資機材販売・レンタル事業/RACグッズ販売・仕入れ</t>
  </si>
  <si>
    <t>25-500-2＿資機材販売・レンタル事業/RACレンタル売上・経費</t>
  </si>
  <si>
    <t>25-500-3＿資機材販売・レンタル事業/川育認定事業</t>
  </si>
  <si>
    <t>25-501-1＿講習会関連１/テキスト手数料・印刷費</t>
  </si>
  <si>
    <t>25-501-2＿講習会関連２/講習会参加費・運営費</t>
  </si>
  <si>
    <t>25-501-3＿講習会関連３/講師派遣</t>
  </si>
  <si>
    <t>25-501-4＿講習会関連４/企画総務部会</t>
  </si>
  <si>
    <t>25-501-5＿講習会関連５/ＲＡＣフォーラム</t>
  </si>
  <si>
    <t>25-502＿自主事業/</t>
  </si>
  <si>
    <t>25-503＿広報関連費（自主事業分）/印刷費・ＨＰ編集費</t>
  </si>
  <si>
    <t>25-600-1＿会費/年会費</t>
  </si>
  <si>
    <t>25-600-2＿会費/指導者登録</t>
  </si>
  <si>
    <t>25-700-1＿その他/第13回川に学ぶ全国大会</t>
  </si>
  <si>
    <t>25-700-2＿その他/寄付金</t>
  </si>
  <si>
    <t>25-700-3＿その他/川育関連事業</t>
  </si>
  <si>
    <t>25-700-4＿その他/事業運営サポート</t>
  </si>
  <si>
    <t>25-700-5＿その他/雑収入・雑費関連</t>
  </si>
  <si>
    <t>旅費交通費</t>
  </si>
  <si>
    <t>講座科目名</t>
  </si>
  <si>
    <t>謝金</t>
  </si>
  <si>
    <t>支払手数料</t>
  </si>
  <si>
    <t>普通預金</t>
  </si>
  <si>
    <t>楽天銀行</t>
  </si>
  <si>
    <t>預り金</t>
  </si>
  <si>
    <t>振込手数料</t>
  </si>
  <si>
    <t>（自動計算）</t>
  </si>
  <si>
    <t>報酬（円）</t>
  </si>
  <si>
    <t>源泉徴収税額（円）</t>
  </si>
  <si>
    <t>差引きお支払額（円）</t>
  </si>
  <si>
    <t>謝礼対象の講座実施日（西暦）</t>
  </si>
  <si>
    <t>記入日</t>
  </si>
  <si>
    <t>例）講師として</t>
  </si>
  <si>
    <t>例）RACリーダー養成講座in信濃川</t>
  </si>
  <si>
    <t>RAC指導者登録ID</t>
  </si>
  <si>
    <t>様式R-03-1</t>
  </si>
  <si>
    <t>様式R-03-2</t>
  </si>
  <si>
    <t>様式R-03-0</t>
  </si>
  <si>
    <t>口座名義　※３</t>
  </si>
  <si>
    <t>※１　　メールへお振込みの明細をお送りします。</t>
  </si>
  <si>
    <t>※3　　口座名義はご本人の個人名義の口座をご記入ください。</t>
  </si>
  <si>
    <t>例）ゆうちょ</t>
  </si>
  <si>
    <t>例）九九六</t>
  </si>
  <si>
    <t>例）0156789</t>
  </si>
  <si>
    <t>（1日毎に作成ください）</t>
  </si>
  <si>
    <t>【RAC講師等謝金支払申請画面】</t>
  </si>
  <si>
    <t>例：安全対策について</t>
  </si>
  <si>
    <t>※</t>
  </si>
  <si>
    <t>色の箇所です。</t>
  </si>
  <si>
    <t>時間帯（例　13:00～17:00）</t>
  </si>
  <si>
    <t>【初期入力項目】</t>
  </si>
  <si>
    <t>フリガナ</t>
  </si>
  <si>
    <t>コウザメイギ</t>
  </si>
  <si>
    <t>複合</t>
  </si>
  <si>
    <t>個人番号</t>
  </si>
  <si>
    <t>元号</t>
  </si>
  <si>
    <t>年度</t>
  </si>
  <si>
    <t>プロジェクト名</t>
  </si>
  <si>
    <t>事業名</t>
  </si>
  <si>
    <t>保険</t>
  </si>
  <si>
    <t>RAC版CONE保険</t>
  </si>
  <si>
    <t>RAC基金</t>
  </si>
  <si>
    <t>寄付金</t>
  </si>
  <si>
    <t>普及関連</t>
  </si>
  <si>
    <t>第16回川に学ぶ全国大会</t>
  </si>
  <si>
    <t>川の流れ体験キャンペーン</t>
  </si>
  <si>
    <t>印刷費・ＨＰ編集費</t>
  </si>
  <si>
    <t>事業運営サポート</t>
  </si>
  <si>
    <t>自主事業</t>
  </si>
  <si>
    <t>その他</t>
  </si>
  <si>
    <t>雑収入・雑費関連</t>
  </si>
  <si>
    <t>RAC救援隊支援</t>
  </si>
  <si>
    <t>熊本地震支援活動費</t>
  </si>
  <si>
    <t>日本財団助成事業</t>
  </si>
  <si>
    <t>600-3</t>
  </si>
  <si>
    <t>601-1</t>
  </si>
  <si>
    <t>700-1</t>
  </si>
  <si>
    <t>700-2</t>
  </si>
  <si>
    <t>701-1</t>
  </si>
  <si>
    <t>701-2</t>
  </si>
  <si>
    <t>701-3</t>
  </si>
  <si>
    <t>800-1</t>
  </si>
  <si>
    <t>800-2</t>
  </si>
  <si>
    <t>800-3</t>
  </si>
  <si>
    <t>河川整備基金</t>
  </si>
  <si>
    <t>共通経費</t>
  </si>
  <si>
    <t>指導者養成講座</t>
  </si>
  <si>
    <t>河川整備基金（調査研究）</t>
  </si>
  <si>
    <t>川育PFD基準研究事業</t>
  </si>
  <si>
    <t>河川環境管理財団受託業務</t>
  </si>
  <si>
    <t>指導者養成講座運営</t>
  </si>
  <si>
    <t>水辺のヒヤリハット</t>
  </si>
  <si>
    <t>サポセン備品管理業務</t>
  </si>
  <si>
    <t>各地方整備局等受託業務</t>
  </si>
  <si>
    <t>八代河川国道事務所</t>
  </si>
  <si>
    <t>山口河川国道事務所</t>
  </si>
  <si>
    <t>川育キャンプ関連</t>
  </si>
  <si>
    <t/>
  </si>
  <si>
    <t>一般管理費</t>
  </si>
  <si>
    <t>事務全般</t>
  </si>
  <si>
    <t>資機材販売・レンタル事業</t>
  </si>
  <si>
    <t>RACグッズ販売・仕入れ</t>
  </si>
  <si>
    <t>RACレンタル売上・経費</t>
  </si>
  <si>
    <t>川育認定</t>
  </si>
  <si>
    <t>資機材メンテナンス事業</t>
  </si>
  <si>
    <t>講習会関連１</t>
  </si>
  <si>
    <t>テキスト手数料・印刷費</t>
  </si>
  <si>
    <t>講習会関連２</t>
  </si>
  <si>
    <t>講習会参加費・運営費</t>
  </si>
  <si>
    <t>講習会関連３</t>
  </si>
  <si>
    <t>講師派遣</t>
  </si>
  <si>
    <t>講習会関連４</t>
  </si>
  <si>
    <t>企画総務部会</t>
  </si>
  <si>
    <t>講習会関連５</t>
  </si>
  <si>
    <t>ＲＡＣフォーラム</t>
  </si>
  <si>
    <t>会費</t>
  </si>
  <si>
    <t>年会費</t>
  </si>
  <si>
    <t>指導者登録</t>
  </si>
  <si>
    <t>100-1</t>
  </si>
  <si>
    <t>100-2</t>
  </si>
  <si>
    <t>103-1</t>
  </si>
  <si>
    <t>200-1</t>
  </si>
  <si>
    <t>200-2</t>
  </si>
  <si>
    <t>200-3</t>
  </si>
  <si>
    <t>201-1</t>
  </si>
  <si>
    <t>201-2</t>
  </si>
  <si>
    <t>201-3</t>
  </si>
  <si>
    <t>500-1</t>
  </si>
  <si>
    <t>500-2</t>
  </si>
  <si>
    <t>500-3</t>
  </si>
  <si>
    <t>500-4</t>
  </si>
  <si>
    <t>501-1</t>
  </si>
  <si>
    <t>501-2</t>
  </si>
  <si>
    <t>501-3</t>
  </si>
  <si>
    <t>501-4</t>
  </si>
  <si>
    <t>501-5</t>
  </si>
  <si>
    <t>600-1</t>
  </si>
  <si>
    <t>600-2</t>
  </si>
  <si>
    <t>貼付欄</t>
  </si>
  <si>
    <t>その他</t>
  </si>
  <si>
    <t>金額</t>
  </si>
  <si>
    <t>摘要</t>
  </si>
  <si>
    <t>29-100-2＿河川整備基金/指導者養成講座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</si>
</sst>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[&lt;=9999]000\-00;000\-0000"/>
    <numFmt numFmtId="182" formatCode="yyyy&quot;年&quot;m&quot;月&quot;d&quot;日&quot;;@"/>
    <numFmt numFmtId="183" formatCode="yyyy/m/d;@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_ "/>
    <numFmt numFmtId="189" formatCode="0;\-0;0\ 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b/>
      <sz val="14"/>
      <name val="Arial"/>
      <family val="2"/>
    </font>
    <font>
      <sz val="11"/>
      <name val="ＭＳ ゴシック"/>
      <family val="3"/>
    </font>
    <font>
      <sz val="11"/>
      <name val="Arial"/>
      <family val="2"/>
    </font>
    <font>
      <sz val="10.5"/>
      <name val="ＭＳ ゴシック"/>
      <family val="3"/>
    </font>
    <font>
      <sz val="10.5"/>
      <name val="Arial"/>
      <family val="2"/>
    </font>
    <font>
      <sz val="12"/>
      <name val="ＭＳ ゴシック"/>
      <family val="3"/>
    </font>
    <font>
      <sz val="9"/>
      <name val="ＭＳ 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>
      <left style="medium"/>
      <right>
        <color indexed="63"/>
      </right>
      <top style="double"/>
      <bottom style="thick"/>
    </border>
    <border>
      <left style="thin"/>
      <right style="medium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medium"/>
      <right style="medium"/>
      <top style="double"/>
      <bottom style="thick"/>
    </border>
    <border>
      <left style="medium"/>
      <right style="double"/>
      <top style="double"/>
      <bottom style="thick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double"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uble">
        <color indexed="8"/>
      </right>
      <top style="thin">
        <color indexed="22"/>
      </top>
      <bottom style="thin">
        <color indexed="22"/>
      </bottom>
    </border>
    <border>
      <left style="double">
        <color indexed="8"/>
      </left>
      <right style="thin">
        <color indexed="22"/>
      </right>
      <top style="thin">
        <color indexed="22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8"/>
      </bottom>
    </border>
    <border>
      <left style="thin">
        <color indexed="22"/>
      </left>
      <right style="double">
        <color indexed="8"/>
      </right>
      <top style="thin">
        <color indexed="22"/>
      </top>
      <bottom style="double">
        <color indexed="8"/>
      </bottom>
    </border>
    <border>
      <left style="thin"/>
      <right style="thick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ck"/>
      <top style="double"/>
      <bottom style="thick"/>
    </border>
    <border>
      <left style="thin"/>
      <right style="thick"/>
      <top style="thick"/>
      <bottom style="double"/>
    </border>
    <border>
      <left style="thin"/>
      <right style="thick"/>
      <top style="thin"/>
      <bottom style="double"/>
    </border>
    <border>
      <left style="medium"/>
      <right style="double"/>
      <top style="thick"/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double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medium"/>
      <top style="thick"/>
      <bottom style="double"/>
    </border>
    <border>
      <left>
        <color indexed="63"/>
      </left>
      <right style="thick"/>
      <top style="double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double"/>
      <top style="thick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>
        <color indexed="63"/>
      </right>
      <top style="medium"/>
      <bottom style="thick"/>
    </border>
    <border>
      <left style="thin"/>
      <right style="thin"/>
      <top style="thick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vertical="center"/>
      <protection/>
    </xf>
    <xf numFmtId="0" fontId="0" fillId="35" borderId="11" xfId="0" applyFill="1" applyBorder="1" applyAlignment="1" applyProtection="1">
      <alignment vertical="center"/>
      <protection/>
    </xf>
    <xf numFmtId="0" fontId="0" fillId="35" borderId="12" xfId="0" applyFill="1" applyBorder="1" applyAlignment="1" applyProtection="1">
      <alignment vertical="center"/>
      <protection/>
    </xf>
    <xf numFmtId="0" fontId="0" fillId="35" borderId="10" xfId="0" applyFill="1" applyBorder="1" applyAlignment="1" applyProtection="1">
      <alignment horizontal="left" vertical="center"/>
      <protection/>
    </xf>
    <xf numFmtId="0" fontId="0" fillId="35" borderId="10" xfId="0" applyFill="1" applyBorder="1" applyAlignment="1" applyProtection="1">
      <alignment vertical="center"/>
      <protection/>
    </xf>
    <xf numFmtId="0" fontId="0" fillId="36" borderId="13" xfId="0" applyFill="1" applyBorder="1" applyAlignment="1" applyProtection="1">
      <alignment vertical="center"/>
      <protection/>
    </xf>
    <xf numFmtId="0" fontId="0" fillId="36" borderId="13" xfId="0" applyFill="1" applyBorder="1" applyAlignment="1" applyProtection="1">
      <alignment horizontal="left" vertical="center"/>
      <protection/>
    </xf>
    <xf numFmtId="0" fontId="0" fillId="36" borderId="12" xfId="0" applyFill="1" applyBorder="1" applyAlignment="1" applyProtection="1">
      <alignment horizontal="left" vertical="center"/>
      <protection/>
    </xf>
    <xf numFmtId="0" fontId="0" fillId="36" borderId="14" xfId="0" applyFill="1" applyBorder="1" applyAlignment="1" applyProtection="1">
      <alignment vertical="center"/>
      <protection/>
    </xf>
    <xf numFmtId="0" fontId="0" fillId="36" borderId="14" xfId="0" applyFill="1" applyBorder="1" applyAlignment="1" applyProtection="1">
      <alignment horizontal="left" vertical="center"/>
      <protection/>
    </xf>
    <xf numFmtId="0" fontId="1" fillId="36" borderId="12" xfId="0" applyFont="1" applyFill="1" applyBorder="1" applyAlignment="1" applyProtection="1">
      <alignment horizontal="left" vertical="center"/>
      <protection/>
    </xf>
    <xf numFmtId="0" fontId="0" fillId="36" borderId="15" xfId="0" applyFill="1" applyBorder="1" applyAlignment="1" applyProtection="1">
      <alignment vertical="center"/>
      <protection/>
    </xf>
    <xf numFmtId="0" fontId="0" fillId="36" borderId="15" xfId="0" applyFill="1" applyBorder="1" applyAlignment="1" applyProtection="1">
      <alignment horizontal="left" vertical="center"/>
      <protection/>
    </xf>
    <xf numFmtId="0" fontId="0" fillId="37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10" fillId="0" borderId="0" xfId="0" applyFont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0" xfId="0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5" xfId="0" applyBorder="1" applyAlignment="1">
      <alignment/>
    </xf>
    <xf numFmtId="0" fontId="0" fillId="38" borderId="13" xfId="0" applyFill="1" applyBorder="1" applyAlignment="1" applyProtection="1">
      <alignment horizontal="left" vertical="center"/>
      <protection/>
    </xf>
    <xf numFmtId="0" fontId="0" fillId="38" borderId="12" xfId="0" applyFill="1" applyBorder="1" applyAlignment="1" applyProtection="1">
      <alignment horizontal="left" vertical="center"/>
      <protection/>
    </xf>
    <xf numFmtId="0" fontId="0" fillId="38" borderId="14" xfId="0" applyFill="1" applyBorder="1" applyAlignment="1" applyProtection="1">
      <alignment horizontal="left" vertical="center"/>
      <protection/>
    </xf>
    <xf numFmtId="0" fontId="0" fillId="38" borderId="15" xfId="0" applyFill="1" applyBorder="1" applyAlignment="1" applyProtection="1">
      <alignment horizontal="left" vertical="center"/>
      <protection/>
    </xf>
    <xf numFmtId="0" fontId="0" fillId="37" borderId="11" xfId="0" applyFill="1" applyBorder="1" applyAlignment="1" applyProtection="1">
      <alignment horizontal="left" vertical="center"/>
      <protection locked="0"/>
    </xf>
    <xf numFmtId="0" fontId="0" fillId="37" borderId="36" xfId="0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horizontal="justify" vertical="top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justify" vertical="top" wrapText="1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36" xfId="0" applyFont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12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vertical="center"/>
      <protection locked="0"/>
    </xf>
    <xf numFmtId="0" fontId="0" fillId="37" borderId="24" xfId="0" applyFill="1" applyBorder="1" applyAlignment="1" applyProtection="1">
      <alignment vertical="center"/>
      <protection locked="0"/>
    </xf>
    <xf numFmtId="0" fontId="0" fillId="37" borderId="10" xfId="0" applyFill="1" applyBorder="1" applyAlignment="1" applyProtection="1">
      <alignment vertical="center"/>
      <protection locked="0"/>
    </xf>
    <xf numFmtId="0" fontId="0" fillId="37" borderId="25" xfId="0" applyFill="1" applyBorder="1" applyAlignment="1" applyProtection="1">
      <alignment vertical="center"/>
      <protection locked="0"/>
    </xf>
    <xf numFmtId="0" fontId="0" fillId="37" borderId="36" xfId="0" applyFill="1" applyBorder="1" applyAlignment="1" applyProtection="1">
      <alignment vertical="center"/>
      <protection locked="0"/>
    </xf>
    <xf numFmtId="0" fontId="0" fillId="37" borderId="38" xfId="0" applyFill="1" applyBorder="1" applyAlignment="1" applyProtection="1">
      <alignment vertical="center"/>
      <protection locked="0"/>
    </xf>
    <xf numFmtId="0" fontId="0" fillId="37" borderId="39" xfId="0" applyFill="1" applyBorder="1" applyAlignment="1" applyProtection="1">
      <alignment vertical="center"/>
      <protection locked="0"/>
    </xf>
    <xf numFmtId="0" fontId="0" fillId="37" borderId="40" xfId="0" applyFill="1" applyBorder="1" applyAlignment="1" applyProtection="1">
      <alignment vertical="center"/>
      <protection locked="0"/>
    </xf>
    <xf numFmtId="0" fontId="0" fillId="37" borderId="41" xfId="0" applyFill="1" applyBorder="1" applyAlignment="1" applyProtection="1">
      <alignment vertical="center"/>
      <protection locked="0"/>
    </xf>
    <xf numFmtId="0" fontId="0" fillId="37" borderId="42" xfId="0" applyFill="1" applyBorder="1" applyAlignment="1" applyProtection="1">
      <alignment vertical="center"/>
      <protection locked="0"/>
    </xf>
    <xf numFmtId="0" fontId="0" fillId="37" borderId="43" xfId="0" applyFill="1" applyBorder="1" applyAlignment="1" applyProtection="1">
      <alignment vertical="center"/>
      <protection locked="0"/>
    </xf>
    <xf numFmtId="0" fontId="0" fillId="37" borderId="44" xfId="0" applyFill="1" applyBorder="1" applyAlignment="1" applyProtection="1">
      <alignment vertical="center"/>
      <protection locked="0"/>
    </xf>
    <xf numFmtId="49" fontId="0" fillId="0" borderId="10" xfId="0" applyNumberForma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19" fillId="0" borderId="45" xfId="62" applyFont="1" applyFill="1" applyBorder="1" applyAlignment="1">
      <alignment wrapText="1"/>
      <protection/>
    </xf>
    <xf numFmtId="0" fontId="20" fillId="0" borderId="0" xfId="0" applyFont="1" applyAlignment="1" applyProtection="1">
      <alignment vertical="center"/>
      <protection/>
    </xf>
    <xf numFmtId="0" fontId="19" fillId="0" borderId="46" xfId="62" applyFont="1" applyFill="1" applyBorder="1" applyAlignment="1">
      <alignment wrapText="1"/>
      <protection/>
    </xf>
    <xf numFmtId="0" fontId="19" fillId="0" borderId="0" xfId="62" applyFont="1" applyFill="1" applyBorder="1" applyAlignment="1">
      <alignment horizontal="center"/>
      <protection/>
    </xf>
    <xf numFmtId="0" fontId="19" fillId="0" borderId="47" xfId="62" applyFont="1" applyFill="1" applyBorder="1" applyAlignment="1">
      <alignment wrapText="1"/>
      <protection/>
    </xf>
    <xf numFmtId="0" fontId="19" fillId="0" borderId="48" xfId="62" applyFont="1" applyFill="1" applyBorder="1" applyAlignment="1">
      <alignment wrapText="1"/>
      <protection/>
    </xf>
    <xf numFmtId="0" fontId="0" fillId="0" borderId="0" xfId="0" applyFill="1" applyBorder="1" applyAlignment="1" applyProtection="1">
      <alignment vertical="center"/>
      <protection/>
    </xf>
    <xf numFmtId="0" fontId="19" fillId="0" borderId="0" xfId="62" applyFont="1" applyFill="1" applyBorder="1" applyAlignment="1">
      <alignment wrapText="1"/>
      <protection/>
    </xf>
    <xf numFmtId="0" fontId="0" fillId="39" borderId="10" xfId="0" applyFill="1" applyBorder="1" applyAlignment="1" applyProtection="1">
      <alignment vertical="center"/>
      <protection/>
    </xf>
    <xf numFmtId="0" fontId="19" fillId="39" borderId="10" xfId="62" applyFont="1" applyFill="1" applyBorder="1" applyAlignment="1">
      <alignment horizontal="center"/>
      <protection/>
    </xf>
    <xf numFmtId="0" fontId="0" fillId="0" borderId="10" xfId="0" applyFont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40" borderId="10" xfId="0" applyFill="1" applyBorder="1" applyAlignment="1" applyProtection="1">
      <alignment vertical="center"/>
      <protection/>
    </xf>
    <xf numFmtId="0" fontId="0" fillId="40" borderId="15" xfId="0" applyFill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189" fontId="0" fillId="0" borderId="10" xfId="0" applyNumberForma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49" fontId="22" fillId="0" borderId="0" xfId="0" applyNumberFormat="1" applyFont="1" applyAlignment="1" applyProtection="1">
      <alignment horizontal="left" vertical="center"/>
      <protection/>
    </xf>
    <xf numFmtId="14" fontId="0" fillId="37" borderId="50" xfId="0" applyNumberFormat="1" applyFill="1" applyBorder="1" applyAlignment="1" applyProtection="1">
      <alignment vertical="center"/>
      <protection locked="0"/>
    </xf>
    <xf numFmtId="0" fontId="0" fillId="37" borderId="50" xfId="0" applyFill="1" applyBorder="1" applyAlignment="1" applyProtection="1">
      <alignment vertical="center"/>
      <protection locked="0"/>
    </xf>
    <xf numFmtId="0" fontId="0" fillId="37" borderId="51" xfId="0" applyFill="1" applyBorder="1" applyAlignment="1" applyProtection="1">
      <alignment vertical="center"/>
      <protection locked="0"/>
    </xf>
    <xf numFmtId="31" fontId="0" fillId="37" borderId="50" xfId="0" applyNumberFormat="1" applyFill="1" applyBorder="1" applyAlignment="1" applyProtection="1">
      <alignment vertical="center"/>
      <protection locked="0"/>
    </xf>
    <xf numFmtId="31" fontId="0" fillId="37" borderId="24" xfId="0" applyNumberFormat="1" applyFill="1" applyBorder="1" applyAlignment="1" applyProtection="1">
      <alignment vertical="center"/>
      <protection locked="0"/>
    </xf>
    <xf numFmtId="0" fontId="0" fillId="37" borderId="25" xfId="0" applyFill="1" applyBorder="1" applyAlignment="1" applyProtection="1">
      <alignment vertical="center"/>
      <protection/>
    </xf>
    <xf numFmtId="0" fontId="15" fillId="37" borderId="11" xfId="0" applyFont="1" applyFill="1" applyBorder="1" applyAlignment="1" applyProtection="1">
      <alignment horizontal="right" vertical="center"/>
      <protection locked="0"/>
    </xf>
    <xf numFmtId="0" fontId="15" fillId="37" borderId="36" xfId="0" applyFont="1" applyFill="1" applyBorder="1" applyAlignment="1" applyProtection="1">
      <alignment horizontal="right" vertical="center"/>
      <protection locked="0"/>
    </xf>
    <xf numFmtId="0" fontId="13" fillId="40" borderId="11" xfId="0" applyFont="1" applyFill="1" applyBorder="1" applyAlignment="1" applyProtection="1">
      <alignment vertical="center"/>
      <protection/>
    </xf>
    <xf numFmtId="0" fontId="13" fillId="40" borderId="12" xfId="0" applyFont="1" applyFill="1" applyBorder="1" applyAlignment="1" applyProtection="1">
      <alignment vertical="center"/>
      <protection/>
    </xf>
    <xf numFmtId="0" fontId="13" fillId="40" borderId="52" xfId="0" applyFont="1" applyFill="1" applyBorder="1" applyAlignment="1" applyProtection="1">
      <alignment vertical="center"/>
      <protection/>
    </xf>
    <xf numFmtId="0" fontId="13" fillId="40" borderId="52" xfId="0" applyFont="1" applyFill="1" applyBorder="1" applyAlignment="1" applyProtection="1">
      <alignment horizontal="left" vertical="center"/>
      <protection/>
    </xf>
    <xf numFmtId="0" fontId="13" fillId="40" borderId="53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37" borderId="0" xfId="0" applyFont="1" applyFill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vertical="center"/>
    </xf>
    <xf numFmtId="0" fontId="2" fillId="38" borderId="13" xfId="0" applyFont="1" applyFill="1" applyBorder="1" applyAlignment="1" applyProtection="1">
      <alignment vertical="center"/>
      <protection/>
    </xf>
    <xf numFmtId="0" fontId="2" fillId="38" borderId="14" xfId="0" applyFont="1" applyFill="1" applyBorder="1" applyAlignment="1" applyProtection="1">
      <alignment vertical="center"/>
      <protection/>
    </xf>
    <xf numFmtId="0" fontId="2" fillId="38" borderId="15" xfId="0" applyFont="1" applyFill="1" applyBorder="1" applyAlignment="1" applyProtection="1">
      <alignment vertical="center"/>
      <protection/>
    </xf>
    <xf numFmtId="0" fontId="2" fillId="38" borderId="11" xfId="0" applyFont="1" applyFill="1" applyBorder="1" applyAlignment="1" applyProtection="1">
      <alignment vertical="center"/>
      <protection/>
    </xf>
    <xf numFmtId="0" fontId="0" fillId="38" borderId="10" xfId="0" applyFill="1" applyBorder="1" applyAlignment="1" applyProtection="1">
      <alignment horizontal="left" vertical="center"/>
      <protection/>
    </xf>
    <xf numFmtId="0" fontId="18" fillId="0" borderId="45" xfId="61" applyFont="1" applyFill="1" applyBorder="1" applyAlignment="1">
      <alignment wrapText="1"/>
      <protection/>
    </xf>
    <xf numFmtId="0" fontId="19" fillId="39" borderId="0" xfId="62" applyFont="1" applyFill="1" applyBorder="1" applyAlignment="1">
      <alignment horizontal="center"/>
      <protection/>
    </xf>
    <xf numFmtId="0" fontId="19" fillId="39" borderId="11" xfId="62" applyFont="1" applyFill="1" applyBorder="1" applyAlignment="1">
      <alignment horizontal="center"/>
      <protection/>
    </xf>
    <xf numFmtId="0" fontId="19" fillId="0" borderId="54" xfId="62" applyFont="1" applyFill="1" applyBorder="1" applyAlignment="1">
      <alignment wrapText="1"/>
      <protection/>
    </xf>
    <xf numFmtId="0" fontId="19" fillId="0" borderId="55" xfId="62" applyFont="1" applyFill="1" applyBorder="1" applyAlignment="1">
      <alignment wrapText="1"/>
      <protection/>
    </xf>
    <xf numFmtId="0" fontId="18" fillId="41" borderId="56" xfId="61" applyFont="1" applyFill="1" applyBorder="1" applyAlignment="1">
      <alignment horizontal="center"/>
      <protection/>
    </xf>
    <xf numFmtId="0" fontId="18" fillId="41" borderId="57" xfId="61" applyFont="1" applyFill="1" applyBorder="1" applyAlignment="1">
      <alignment horizontal="center"/>
      <protection/>
    </xf>
    <xf numFmtId="0" fontId="18" fillId="41" borderId="58" xfId="61" applyFont="1" applyFill="1" applyBorder="1" applyAlignment="1">
      <alignment horizontal="center"/>
      <protection/>
    </xf>
    <xf numFmtId="0" fontId="18" fillId="0" borderId="59" xfId="61" applyFont="1" applyFill="1" applyBorder="1" applyAlignment="1">
      <alignment wrapText="1"/>
      <protection/>
    </xf>
    <xf numFmtId="0" fontId="18" fillId="0" borderId="60" xfId="61" applyFont="1" applyFill="1" applyBorder="1" applyAlignment="1">
      <alignment wrapText="1"/>
      <protection/>
    </xf>
    <xf numFmtId="0" fontId="18" fillId="0" borderId="61" xfId="61" applyFont="1" applyFill="1" applyBorder="1" applyAlignment="1">
      <alignment wrapText="1"/>
      <protection/>
    </xf>
    <xf numFmtId="0" fontId="18" fillId="0" borderId="62" xfId="61" applyFont="1" applyFill="1" applyBorder="1" applyAlignment="1">
      <alignment wrapText="1"/>
      <protection/>
    </xf>
    <xf numFmtId="0" fontId="18" fillId="0" borderId="63" xfId="61" applyFont="1" applyFill="1" applyBorder="1" applyAlignment="1">
      <alignment wrapText="1"/>
      <protection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37" borderId="65" xfId="0" applyFill="1" applyBorder="1" applyAlignment="1" applyProtection="1">
      <alignment vertical="center"/>
      <protection locked="0"/>
    </xf>
    <xf numFmtId="0" fontId="0" fillId="37" borderId="66" xfId="0" applyFill="1" applyBorder="1" applyAlignment="1" applyProtection="1">
      <alignment vertical="center"/>
      <protection locked="0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49" fontId="0" fillId="37" borderId="64" xfId="0" applyNumberFormat="1" applyFill="1" applyBorder="1" applyAlignment="1" applyProtection="1">
      <alignment vertical="center" wrapText="1"/>
      <protection locked="0"/>
    </xf>
    <xf numFmtId="49" fontId="0" fillId="37" borderId="69" xfId="0" applyNumberFormat="1" applyFill="1" applyBorder="1" applyAlignment="1" applyProtection="1">
      <alignment vertical="center" wrapText="1"/>
      <protection locked="0"/>
    </xf>
    <xf numFmtId="3" fontId="0" fillId="37" borderId="24" xfId="0" applyNumberFormat="1" applyFill="1" applyBorder="1" applyAlignment="1" applyProtection="1">
      <alignment vertical="center"/>
      <protection locked="0"/>
    </xf>
    <xf numFmtId="0" fontId="0" fillId="0" borderId="70" xfId="0" applyBorder="1" applyAlignment="1">
      <alignment horizontal="right" vertical="center"/>
    </xf>
    <xf numFmtId="0" fontId="18" fillId="41" borderId="71" xfId="61" applyFont="1" applyFill="1" applyBorder="1" applyAlignment="1">
      <alignment horizontal="center"/>
      <protection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37" borderId="11" xfId="0" applyFill="1" applyBorder="1" applyAlignment="1" applyProtection="1">
      <alignment horizontal="left" vertical="center"/>
      <protection locked="0"/>
    </xf>
    <xf numFmtId="0" fontId="0" fillId="0" borderId="3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6" fillId="34" borderId="0" xfId="0" applyFont="1" applyFill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left" vertical="center"/>
      <protection/>
    </xf>
    <xf numFmtId="0" fontId="0" fillId="35" borderId="12" xfId="0" applyFill="1" applyBorder="1" applyAlignment="1" applyProtection="1">
      <alignment horizontal="left" vertical="center"/>
      <protection/>
    </xf>
    <xf numFmtId="0" fontId="0" fillId="35" borderId="13" xfId="0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0" fontId="0" fillId="35" borderId="15" xfId="0" applyFill="1" applyBorder="1" applyAlignment="1" applyProtection="1">
      <alignment horizontal="right" vertical="top"/>
      <protection/>
    </xf>
    <xf numFmtId="0" fontId="0" fillId="35" borderId="13" xfId="0" applyFill="1" applyBorder="1" applyAlignment="1" applyProtection="1">
      <alignment horizontal="left" vertical="top"/>
      <protection/>
    </xf>
    <xf numFmtId="0" fontId="0" fillId="35" borderId="14" xfId="0" applyFill="1" applyBorder="1" applyAlignment="1" applyProtection="1">
      <alignment horizontal="left" vertical="top"/>
      <protection/>
    </xf>
    <xf numFmtId="0" fontId="0" fillId="35" borderId="15" xfId="0" applyFill="1" applyBorder="1" applyAlignment="1" applyProtection="1">
      <alignment horizontal="left" vertical="top"/>
      <protection/>
    </xf>
    <xf numFmtId="0" fontId="0" fillId="37" borderId="36" xfId="0" applyFill="1" applyBorder="1" applyAlignment="1" applyProtection="1">
      <alignment horizontal="left" vertical="center"/>
      <protection locked="0"/>
    </xf>
    <xf numFmtId="0" fontId="0" fillId="37" borderId="12" xfId="0" applyFill="1" applyBorder="1" applyAlignment="1" applyProtection="1">
      <alignment horizontal="left" vertical="center"/>
      <protection locked="0"/>
    </xf>
    <xf numFmtId="49" fontId="0" fillId="37" borderId="11" xfId="0" applyNumberFormat="1" applyFill="1" applyBorder="1" applyAlignment="1" applyProtection="1">
      <alignment horizontal="left" vertical="center"/>
      <protection locked="0"/>
    </xf>
    <xf numFmtId="49" fontId="0" fillId="37" borderId="36" xfId="0" applyNumberFormat="1" applyFill="1" applyBorder="1" applyAlignment="1" applyProtection="1">
      <alignment horizontal="left" vertical="center"/>
      <protection locked="0"/>
    </xf>
    <xf numFmtId="49" fontId="0" fillId="37" borderId="12" xfId="0" applyNumberFormat="1" applyFill="1" applyBorder="1" applyAlignment="1" applyProtection="1">
      <alignment horizontal="left" vertical="center"/>
      <protection locked="0"/>
    </xf>
    <xf numFmtId="0" fontId="0" fillId="37" borderId="11" xfId="0" applyFill="1" applyBorder="1" applyAlignment="1" applyProtection="1">
      <alignment horizontal="left" vertical="center"/>
      <protection hidden="1" locked="0"/>
    </xf>
    <xf numFmtId="0" fontId="0" fillId="37" borderId="36" xfId="0" applyFill="1" applyBorder="1" applyAlignment="1" applyProtection="1">
      <alignment horizontal="left" vertical="center"/>
      <protection hidden="1" locked="0"/>
    </xf>
    <xf numFmtId="0" fontId="0" fillId="37" borderId="12" xfId="0" applyFill="1" applyBorder="1" applyAlignment="1" applyProtection="1">
      <alignment horizontal="left" vertical="center"/>
      <protection hidden="1" locked="0"/>
    </xf>
    <xf numFmtId="181" fontId="0" fillId="37" borderId="11" xfId="0" applyNumberFormat="1" applyFill="1" applyBorder="1" applyAlignment="1" applyProtection="1">
      <alignment horizontal="left" vertical="center"/>
      <protection locked="0"/>
    </xf>
    <xf numFmtId="181" fontId="0" fillId="37" borderId="36" xfId="0" applyNumberFormat="1" applyFill="1" applyBorder="1" applyAlignment="1" applyProtection="1">
      <alignment horizontal="left" vertical="center"/>
      <protection locked="0"/>
    </xf>
    <xf numFmtId="181" fontId="0" fillId="37" borderId="12" xfId="0" applyNumberFormat="1" applyFill="1" applyBorder="1" applyAlignment="1" applyProtection="1">
      <alignment horizontal="left" vertical="center"/>
      <protection locked="0"/>
    </xf>
    <xf numFmtId="0" fontId="17" fillId="37" borderId="11" xfId="43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0" fillId="0" borderId="7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8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79" xfId="0" applyBorder="1" applyAlignment="1">
      <alignment horizontal="center" vertical="top"/>
    </xf>
    <xf numFmtId="0" fontId="0" fillId="0" borderId="80" xfId="0" applyBorder="1" applyAlignment="1">
      <alignment horizontal="center" vertical="top"/>
    </xf>
    <xf numFmtId="0" fontId="0" fillId="0" borderId="81" xfId="0" applyBorder="1" applyAlignment="1">
      <alignment horizontal="center" vertical="top"/>
    </xf>
    <xf numFmtId="0" fontId="0" fillId="0" borderId="8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0" borderId="77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24" fillId="0" borderId="31" xfId="0" applyFont="1" applyBorder="1" applyAlignment="1">
      <alignment horizontal="right"/>
    </xf>
    <xf numFmtId="0" fontId="24" fillId="0" borderId="84" xfId="0" applyFont="1" applyBorder="1" applyAlignment="1">
      <alignment horizontal="right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90" xfId="0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94" xfId="0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justify" vertical="top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justify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right" vertical="center" wrapText="1"/>
      <protection/>
    </xf>
    <xf numFmtId="0" fontId="7" fillId="0" borderId="36" xfId="0" applyFont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36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vertical="center"/>
      <protection/>
    </xf>
    <xf numFmtId="0" fontId="13" fillId="40" borderId="11" xfId="0" applyFont="1" applyFill="1" applyBorder="1" applyAlignment="1" applyProtection="1">
      <alignment horizontal="left" vertical="center"/>
      <protection/>
    </xf>
    <xf numFmtId="0" fontId="13" fillId="40" borderId="12" xfId="0" applyFont="1" applyFill="1" applyBorder="1" applyAlignment="1" applyProtection="1">
      <alignment horizontal="left" vertical="center"/>
      <protection/>
    </xf>
    <xf numFmtId="0" fontId="15" fillId="37" borderId="11" xfId="0" applyFont="1" applyFill="1" applyBorder="1" applyAlignment="1" applyProtection="1">
      <alignment horizontal="left" vertical="center"/>
      <protection locked="0"/>
    </xf>
    <xf numFmtId="0" fontId="15" fillId="37" borderId="36" xfId="0" applyFont="1" applyFill="1" applyBorder="1" applyAlignment="1" applyProtection="1">
      <alignment horizontal="left" vertical="center"/>
      <protection locked="0"/>
    </xf>
    <xf numFmtId="0" fontId="15" fillId="37" borderId="12" xfId="0" applyFont="1" applyFill="1" applyBorder="1" applyAlignment="1" applyProtection="1">
      <alignment horizontal="left" vertical="center"/>
      <protection locked="0"/>
    </xf>
    <xf numFmtId="0" fontId="15" fillId="0" borderId="11" xfId="0" applyFont="1" applyFill="1" applyBorder="1" applyAlignment="1" applyProtection="1">
      <alignment horizontal="left" vertical="center"/>
      <protection locked="0"/>
    </xf>
    <xf numFmtId="0" fontId="15" fillId="0" borderId="36" xfId="0" applyFont="1" applyFill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15" fillId="0" borderId="36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188" fontId="15" fillId="0" borderId="11" xfId="0" applyNumberFormat="1" applyFont="1" applyFill="1" applyBorder="1" applyAlignment="1" applyProtection="1">
      <alignment horizontal="right" vertical="center"/>
      <protection locked="0"/>
    </xf>
    <xf numFmtId="188" fontId="15" fillId="0" borderId="36" xfId="0" applyNumberFormat="1" applyFont="1" applyFill="1" applyBorder="1" applyAlignment="1" applyProtection="1">
      <alignment horizontal="right" vertical="center"/>
      <protection locked="0"/>
    </xf>
    <xf numFmtId="188" fontId="15" fillId="0" borderId="12" xfId="0" applyNumberFormat="1" applyFont="1" applyFill="1" applyBorder="1" applyAlignment="1" applyProtection="1">
      <alignment horizontal="right" vertical="center"/>
      <protection locked="0"/>
    </xf>
    <xf numFmtId="0" fontId="15" fillId="0" borderId="11" xfId="0" applyFont="1" applyFill="1" applyBorder="1" applyAlignment="1" applyProtection="1">
      <alignment horizontal="right" vertical="center"/>
      <protection locked="0"/>
    </xf>
    <xf numFmtId="0" fontId="15" fillId="0" borderId="36" xfId="0" applyFont="1" applyFill="1" applyBorder="1" applyAlignment="1" applyProtection="1">
      <alignment horizontal="right" vertical="center"/>
      <protection locked="0"/>
    </xf>
    <xf numFmtId="0" fontId="15" fillId="0" borderId="12" xfId="0" applyFont="1" applyFill="1" applyBorder="1" applyAlignment="1" applyProtection="1">
      <alignment horizontal="right" vertical="center"/>
      <protection locked="0"/>
    </xf>
    <xf numFmtId="188" fontId="23" fillId="37" borderId="11" xfId="0" applyNumberFormat="1" applyFont="1" applyFill="1" applyBorder="1" applyAlignment="1" applyProtection="1">
      <alignment horizontal="right" vertical="center"/>
      <protection locked="0"/>
    </xf>
    <xf numFmtId="188" fontId="23" fillId="37" borderId="36" xfId="0" applyNumberFormat="1" applyFont="1" applyFill="1" applyBorder="1" applyAlignment="1" applyProtection="1">
      <alignment horizontal="right" vertical="center"/>
      <protection locked="0"/>
    </xf>
    <xf numFmtId="188" fontId="23" fillId="37" borderId="12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◆初期入力項目" xfId="61"/>
    <cellStyle name="標準_入力画面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B1">
      <selection activeCell="C70" sqref="C70"/>
    </sheetView>
  </sheetViews>
  <sheetFormatPr defaultColWidth="9.00390625" defaultRowHeight="13.5"/>
  <cols>
    <col min="1" max="1" width="3.125" style="13" customWidth="1"/>
    <col min="2" max="2" width="14.375" style="13" customWidth="1"/>
    <col min="3" max="3" width="13.625" style="13" customWidth="1"/>
    <col min="4" max="4" width="5.25390625" style="13" customWidth="1"/>
    <col min="5" max="5" width="3.125" style="13" customWidth="1"/>
    <col min="6" max="7" width="3.00390625" style="13" customWidth="1"/>
    <col min="8" max="8" width="3.125" style="13" customWidth="1"/>
    <col min="9" max="9" width="45.00390625" style="13" customWidth="1"/>
    <col min="10" max="10" width="24.50390625" style="13" customWidth="1"/>
    <col min="11" max="16384" width="9.00390625" style="13" customWidth="1"/>
  </cols>
  <sheetData>
    <row r="1" ht="13.5">
      <c r="A1" s="13" t="s">
        <v>148</v>
      </c>
    </row>
    <row r="2" spans="1:9" ht="13.5">
      <c r="A2" s="171" t="s">
        <v>161</v>
      </c>
      <c r="B2" s="171"/>
      <c r="C2" s="171"/>
      <c r="D2" s="171"/>
      <c r="E2" s="171"/>
      <c r="F2" s="171"/>
      <c r="G2" s="171"/>
      <c r="H2" s="171"/>
      <c r="I2" s="171"/>
    </row>
    <row r="3" spans="1:9" ht="13.5">
      <c r="A3" s="171"/>
      <c r="B3" s="171"/>
      <c r="C3" s="171"/>
      <c r="D3" s="171"/>
      <c r="E3" s="171"/>
      <c r="F3" s="171"/>
      <c r="G3" s="171"/>
      <c r="H3" s="171"/>
      <c r="I3" s="171"/>
    </row>
    <row r="4" spans="1:9" ht="13.5">
      <c r="A4" s="14"/>
      <c r="B4" s="14"/>
      <c r="C4" s="14"/>
      <c r="D4" s="14"/>
      <c r="E4" s="14"/>
      <c r="F4" s="14"/>
      <c r="G4" s="14"/>
      <c r="H4" s="14"/>
      <c r="I4" s="14"/>
    </row>
    <row r="5" spans="1:9" ht="13.5">
      <c r="A5" s="15">
        <v>1</v>
      </c>
      <c r="B5" s="172" t="s">
        <v>145</v>
      </c>
      <c r="C5" s="173"/>
      <c r="D5" s="182"/>
      <c r="E5" s="183"/>
      <c r="F5" s="183"/>
      <c r="G5" s="183"/>
      <c r="H5" s="183"/>
      <c r="I5" s="184"/>
    </row>
    <row r="6" spans="1:9" ht="13.5">
      <c r="A6" s="15">
        <v>2</v>
      </c>
      <c r="B6" s="172" t="s">
        <v>162</v>
      </c>
      <c r="C6" s="173"/>
      <c r="D6" s="168"/>
      <c r="E6" s="180"/>
      <c r="F6" s="180"/>
      <c r="G6" s="180"/>
      <c r="H6" s="180"/>
      <c r="I6" s="181"/>
    </row>
    <row r="7" spans="1:9" ht="26.25" customHeight="1">
      <c r="A7" s="15">
        <v>3</v>
      </c>
      <c r="B7" s="16" t="s">
        <v>24</v>
      </c>
      <c r="C7" s="17"/>
      <c r="D7" s="168"/>
      <c r="E7" s="180"/>
      <c r="F7" s="180"/>
      <c r="G7" s="180"/>
      <c r="H7" s="180"/>
      <c r="I7" s="181"/>
    </row>
    <row r="8" spans="1:9" ht="13.5">
      <c r="A8" s="174">
        <v>4</v>
      </c>
      <c r="B8" s="177" t="s">
        <v>23</v>
      </c>
      <c r="C8" s="15" t="s">
        <v>0</v>
      </c>
      <c r="D8" s="188"/>
      <c r="E8" s="189"/>
      <c r="F8" s="189"/>
      <c r="G8" s="189"/>
      <c r="H8" s="189"/>
      <c r="I8" s="190"/>
    </row>
    <row r="9" spans="1:9" ht="13.5">
      <c r="A9" s="175"/>
      <c r="B9" s="178"/>
      <c r="C9" s="15" t="s">
        <v>1</v>
      </c>
      <c r="D9" s="168"/>
      <c r="E9" s="180"/>
      <c r="F9" s="180"/>
      <c r="G9" s="180"/>
      <c r="H9" s="180"/>
      <c r="I9" s="181"/>
    </row>
    <row r="10" spans="1:9" ht="13.5">
      <c r="A10" s="175"/>
      <c r="B10" s="178"/>
      <c r="C10" s="18" t="s">
        <v>3</v>
      </c>
      <c r="D10" s="168"/>
      <c r="E10" s="180"/>
      <c r="F10" s="180"/>
      <c r="G10" s="180"/>
      <c r="H10" s="180"/>
      <c r="I10" s="181"/>
    </row>
    <row r="11" spans="1:9" ht="13.5">
      <c r="A11" s="175"/>
      <c r="B11" s="178"/>
      <c r="C11" s="19" t="s">
        <v>74</v>
      </c>
      <c r="D11" s="182"/>
      <c r="E11" s="183"/>
      <c r="F11" s="183"/>
      <c r="G11" s="183"/>
      <c r="H11" s="183"/>
      <c r="I11" s="184"/>
    </row>
    <row r="12" spans="1:9" ht="13.5">
      <c r="A12" s="176"/>
      <c r="B12" s="179"/>
      <c r="C12" s="19" t="s">
        <v>29</v>
      </c>
      <c r="D12" s="191"/>
      <c r="E12" s="180"/>
      <c r="F12" s="180"/>
      <c r="G12" s="180"/>
      <c r="H12" s="180"/>
      <c r="I12" s="181"/>
    </row>
    <row r="13" spans="1:10" ht="17.25" customHeight="1">
      <c r="A13" s="20">
        <v>5</v>
      </c>
      <c r="B13" s="21" t="s">
        <v>28</v>
      </c>
      <c r="C13" s="22" t="s">
        <v>79</v>
      </c>
      <c r="D13" s="168"/>
      <c r="E13" s="180"/>
      <c r="F13" s="180"/>
      <c r="G13" s="180"/>
      <c r="H13" s="180"/>
      <c r="I13" s="181"/>
      <c r="J13" s="116" t="s">
        <v>152</v>
      </c>
    </row>
    <row r="14" spans="1:10" ht="19.5" customHeight="1">
      <c r="A14" s="23"/>
      <c r="B14" s="24"/>
      <c r="C14" s="22" t="s">
        <v>4</v>
      </c>
      <c r="D14" s="168"/>
      <c r="E14" s="180"/>
      <c r="F14" s="180"/>
      <c r="G14" s="180"/>
      <c r="H14" s="180"/>
      <c r="I14" s="181"/>
      <c r="J14" s="116" t="s">
        <v>153</v>
      </c>
    </row>
    <row r="15" spans="1:10" ht="18.75" customHeight="1">
      <c r="A15" s="23"/>
      <c r="B15" s="24"/>
      <c r="C15" s="22" t="s">
        <v>5</v>
      </c>
      <c r="D15" s="168"/>
      <c r="E15" s="180"/>
      <c r="F15" s="180"/>
      <c r="G15" s="180"/>
      <c r="H15" s="180"/>
      <c r="I15" s="181"/>
      <c r="J15" s="116"/>
    </row>
    <row r="16" spans="1:10" ht="18.75" customHeight="1">
      <c r="A16" s="23"/>
      <c r="B16" s="24"/>
      <c r="C16" s="22" t="s">
        <v>6</v>
      </c>
      <c r="D16" s="182"/>
      <c r="E16" s="183"/>
      <c r="F16" s="183"/>
      <c r="G16" s="183"/>
      <c r="H16" s="183"/>
      <c r="I16" s="184"/>
      <c r="J16" s="117" t="s">
        <v>154</v>
      </c>
    </row>
    <row r="17" spans="1:9" ht="13.5">
      <c r="A17" s="23"/>
      <c r="B17" s="24"/>
      <c r="C17" s="25" t="s">
        <v>163</v>
      </c>
      <c r="D17" s="168"/>
      <c r="E17" s="180"/>
      <c r="F17" s="180"/>
      <c r="G17" s="180"/>
      <c r="H17" s="180"/>
      <c r="I17" s="181"/>
    </row>
    <row r="18" spans="1:9" ht="18" customHeight="1">
      <c r="A18" s="23"/>
      <c r="B18" s="24"/>
      <c r="C18" s="22" t="s">
        <v>149</v>
      </c>
      <c r="D18" s="168"/>
      <c r="E18" s="180"/>
      <c r="F18" s="180"/>
      <c r="G18" s="180"/>
      <c r="H18" s="180"/>
      <c r="I18" s="181"/>
    </row>
    <row r="19" spans="1:9" ht="18" customHeight="1">
      <c r="A19" s="26"/>
      <c r="B19" s="27"/>
      <c r="C19" s="22" t="s">
        <v>165</v>
      </c>
      <c r="D19" s="185"/>
      <c r="E19" s="186"/>
      <c r="F19" s="186"/>
      <c r="G19" s="186"/>
      <c r="H19" s="186"/>
      <c r="I19" s="187"/>
    </row>
    <row r="20" spans="1:10" ht="15.75" customHeight="1">
      <c r="A20" s="137">
        <v>6</v>
      </c>
      <c r="B20" s="61" t="s">
        <v>67</v>
      </c>
      <c r="C20" s="62" t="s">
        <v>142</v>
      </c>
      <c r="D20" s="65">
        <v>2017</v>
      </c>
      <c r="E20" s="81" t="s">
        <v>70</v>
      </c>
      <c r="F20" s="66"/>
      <c r="G20" s="81" t="s">
        <v>71</v>
      </c>
      <c r="H20" s="66"/>
      <c r="I20" s="82" t="s">
        <v>20</v>
      </c>
      <c r="J20" s="97"/>
    </row>
    <row r="21" spans="1:10" ht="0.75" customHeight="1">
      <c r="A21" s="138"/>
      <c r="B21" s="63"/>
      <c r="C21" s="62" t="s">
        <v>92</v>
      </c>
      <c r="D21" s="168" t="s">
        <v>253</v>
      </c>
      <c r="E21" s="180"/>
      <c r="F21" s="180"/>
      <c r="G21" s="180"/>
      <c r="H21" s="180"/>
      <c r="I21" s="181"/>
      <c r="J21" s="97"/>
    </row>
    <row r="22" spans="1:10" ht="19.5" customHeight="1">
      <c r="A22" s="138"/>
      <c r="B22" s="63"/>
      <c r="C22" s="62" t="s">
        <v>40</v>
      </c>
      <c r="D22" s="168"/>
      <c r="E22" s="180"/>
      <c r="F22" s="180"/>
      <c r="G22" s="180"/>
      <c r="H22" s="180"/>
      <c r="I22" s="181"/>
      <c r="J22" s="99" t="s">
        <v>144</v>
      </c>
    </row>
    <row r="23" spans="1:10" ht="18.75" customHeight="1">
      <c r="A23" s="139"/>
      <c r="B23" s="64"/>
      <c r="C23" s="62" t="s">
        <v>68</v>
      </c>
      <c r="D23" s="168"/>
      <c r="E23" s="180"/>
      <c r="F23" s="180"/>
      <c r="G23" s="180"/>
      <c r="H23" s="180"/>
      <c r="I23" s="181"/>
      <c r="J23" s="99" t="s">
        <v>143</v>
      </c>
    </row>
    <row r="24" spans="1:10" ht="14.25" customHeight="1">
      <c r="A24" s="140"/>
      <c r="B24" s="141"/>
      <c r="C24" s="141" t="s">
        <v>167</v>
      </c>
      <c r="D24" s="168">
        <v>29</v>
      </c>
      <c r="E24" s="169"/>
      <c r="F24" s="169"/>
      <c r="G24" s="169"/>
      <c r="H24" s="169"/>
      <c r="I24" s="170"/>
      <c r="J24" s="99"/>
    </row>
    <row r="25" ht="13.5">
      <c r="A25" s="13" t="s">
        <v>150</v>
      </c>
    </row>
    <row r="26" spans="1:9" ht="13.5">
      <c r="A26" s="13" t="s">
        <v>78</v>
      </c>
      <c r="B26" s="13" t="s">
        <v>7</v>
      </c>
      <c r="C26" s="28"/>
      <c r="D26" s="29" t="s">
        <v>27</v>
      </c>
      <c r="E26" s="29"/>
      <c r="F26" s="29"/>
      <c r="G26" s="29"/>
      <c r="H26" s="29"/>
      <c r="I26" s="29"/>
    </row>
    <row r="27" ht="13.5">
      <c r="A27" s="13" t="s">
        <v>151</v>
      </c>
    </row>
    <row r="28" spans="12:15" ht="13.5">
      <c r="L28" s="104"/>
      <c r="M28" s="104"/>
      <c r="N28" s="104"/>
      <c r="O28" s="104"/>
    </row>
    <row r="29" spans="12:15" ht="13.5">
      <c r="L29" s="104"/>
      <c r="M29" s="104"/>
      <c r="N29" s="104"/>
      <c r="O29" s="104"/>
    </row>
    <row r="30" spans="1:15" ht="3" customHeight="1">
      <c r="A30" s="13" t="s">
        <v>8</v>
      </c>
      <c r="L30" s="104"/>
      <c r="M30" s="104"/>
      <c r="N30" s="104"/>
      <c r="O30" s="104"/>
    </row>
    <row r="31" spans="12:15" ht="8.25" customHeight="1" hidden="1">
      <c r="L31" s="104"/>
      <c r="M31" s="104"/>
      <c r="N31" s="104"/>
      <c r="O31" s="104"/>
    </row>
    <row r="32" spans="12:15" ht="12.75" customHeight="1" hidden="1">
      <c r="L32" s="104"/>
      <c r="M32" s="104"/>
      <c r="N32" s="104"/>
      <c r="O32" s="104"/>
    </row>
    <row r="33" spans="2:14" ht="15" hidden="1" thickBot="1" thickTop="1">
      <c r="B33" s="13" t="s">
        <v>166</v>
      </c>
      <c r="C33" s="106" t="s">
        <v>69</v>
      </c>
      <c r="D33" s="106" t="s">
        <v>19</v>
      </c>
      <c r="E33" s="106" t="s">
        <v>20</v>
      </c>
      <c r="F33" s="104"/>
      <c r="G33" s="104"/>
      <c r="H33" s="104"/>
      <c r="I33" s="144" t="s">
        <v>93</v>
      </c>
      <c r="J33" s="165" t="s">
        <v>249</v>
      </c>
      <c r="K33" s="166"/>
      <c r="L33" s="167"/>
      <c r="M33" s="104"/>
      <c r="N33" s="104"/>
    </row>
    <row r="34" spans="9:15" ht="14.25" hidden="1" thickTop="1">
      <c r="I34" s="143"/>
      <c r="J34" s="147" t="s">
        <v>93</v>
      </c>
      <c r="K34" s="148" t="s">
        <v>168</v>
      </c>
      <c r="L34" s="149" t="s">
        <v>169</v>
      </c>
      <c r="M34" s="101"/>
      <c r="N34" s="101"/>
      <c r="O34" s="104"/>
    </row>
    <row r="35" spans="2:15" ht="27" hidden="1">
      <c r="B35" s="13">
        <v>28</v>
      </c>
      <c r="C35" s="13">
        <v>2013</v>
      </c>
      <c r="D35" s="13">
        <v>1</v>
      </c>
      <c r="E35" s="13">
        <v>1</v>
      </c>
      <c r="H35" s="13" t="str">
        <f>J35&amp;"＿"&amp;K35&amp;"/"&amp;L35</f>
        <v>100-1＿河川整備基金/共通経費</v>
      </c>
      <c r="I35" s="13" t="str">
        <f>D24&amp;"-"&amp;H35</f>
        <v>29-100-1＿河川整備基金/共通経費</v>
      </c>
      <c r="J35" s="150" t="s">
        <v>229</v>
      </c>
      <c r="K35" s="142" t="s">
        <v>195</v>
      </c>
      <c r="L35" s="151" t="s">
        <v>196</v>
      </c>
      <c r="M35" s="105"/>
      <c r="N35" s="105"/>
      <c r="O35" s="104"/>
    </row>
    <row r="36" spans="2:14" ht="24" customHeight="1" hidden="1">
      <c r="B36" s="13">
        <v>29</v>
      </c>
      <c r="C36" s="13">
        <v>2014</v>
      </c>
      <c r="D36" s="13">
        <v>2</v>
      </c>
      <c r="E36" s="13">
        <v>2</v>
      </c>
      <c r="H36" s="13" t="str">
        <f aca="true" t="shared" si="0" ref="H36:H66">J36&amp;"＿"&amp;K36&amp;"/"&amp;L36</f>
        <v>100-2＿河川整備基金/指導者養成講座</v>
      </c>
      <c r="I36" s="13" t="str">
        <f>D24&amp;"-"&amp;H36</f>
        <v>29-100-2＿河川整備基金/指導者養成講座</v>
      </c>
      <c r="J36" s="150" t="s">
        <v>230</v>
      </c>
      <c r="K36" s="142" t="s">
        <v>195</v>
      </c>
      <c r="L36" s="151" t="s">
        <v>197</v>
      </c>
      <c r="M36" s="145"/>
      <c r="N36" s="100"/>
    </row>
    <row r="37" spans="1:14" ht="40.5" hidden="1">
      <c r="A37" s="30"/>
      <c r="B37" s="13">
        <v>30</v>
      </c>
      <c r="C37" s="13">
        <v>2015</v>
      </c>
      <c r="D37" s="13">
        <v>3</v>
      </c>
      <c r="E37" s="13">
        <v>3</v>
      </c>
      <c r="H37" s="13" t="str">
        <f t="shared" si="0"/>
        <v>103-1＿河川整備基金（調査研究）/川育PFD基準研究事業</v>
      </c>
      <c r="I37" s="13" t="str">
        <f>D24&amp;"-"&amp;H37</f>
        <v>29-103-1＿河川整備基金（調査研究）/川育PFD基準研究事業</v>
      </c>
      <c r="J37" s="150" t="s">
        <v>231</v>
      </c>
      <c r="K37" s="142" t="s">
        <v>198</v>
      </c>
      <c r="L37" s="151" t="s">
        <v>199</v>
      </c>
      <c r="M37" s="146"/>
      <c r="N37" s="98"/>
    </row>
    <row r="38" spans="2:14" ht="40.5" hidden="1">
      <c r="B38" s="13">
        <v>31</v>
      </c>
      <c r="C38" s="13">
        <v>2016</v>
      </c>
      <c r="D38" s="13">
        <v>4</v>
      </c>
      <c r="E38" s="13">
        <v>4</v>
      </c>
      <c r="H38" s="13" t="str">
        <f t="shared" si="0"/>
        <v>200-1＿河川環境管理財団受託業務/指導者養成講座運営</v>
      </c>
      <c r="I38" s="13" t="str">
        <f>D24&amp;"-"&amp;H38</f>
        <v>29-200-1＿河川環境管理財団受託業務/指導者養成講座運営</v>
      </c>
      <c r="J38" s="150" t="s">
        <v>232</v>
      </c>
      <c r="K38" s="142" t="s">
        <v>200</v>
      </c>
      <c r="L38" s="151" t="s">
        <v>201</v>
      </c>
      <c r="M38" s="146"/>
      <c r="N38" s="98"/>
    </row>
    <row r="39" spans="2:14" ht="40.5" hidden="1">
      <c r="B39" s="13">
        <v>32</v>
      </c>
      <c r="C39" s="13">
        <v>2017</v>
      </c>
      <c r="D39" s="13">
        <v>5</v>
      </c>
      <c r="E39" s="13">
        <v>5</v>
      </c>
      <c r="H39" s="13" t="str">
        <f t="shared" si="0"/>
        <v>200-2＿河川環境管理財団受託業務/水辺のヒヤリハット</v>
      </c>
      <c r="I39" s="13" t="str">
        <f>D24&amp;"-"&amp;H39</f>
        <v>29-200-2＿河川環境管理財団受託業務/水辺のヒヤリハット</v>
      </c>
      <c r="J39" s="150" t="s">
        <v>233</v>
      </c>
      <c r="K39" s="142" t="s">
        <v>200</v>
      </c>
      <c r="L39" s="151" t="s">
        <v>202</v>
      </c>
      <c r="M39" s="146"/>
      <c r="N39" s="98"/>
    </row>
    <row r="40" spans="2:14" ht="40.5" hidden="1">
      <c r="B40" s="13">
        <v>33</v>
      </c>
      <c r="C40" s="13">
        <v>2018</v>
      </c>
      <c r="D40" s="13">
        <v>6</v>
      </c>
      <c r="E40" s="13">
        <v>6</v>
      </c>
      <c r="H40" s="13" t="str">
        <f t="shared" si="0"/>
        <v>200-3＿河川環境管理財団受託業務/サポセン備品管理業務</v>
      </c>
      <c r="I40" s="13" t="str">
        <f>D24&amp;"-"&amp;H40</f>
        <v>29-200-3＿河川環境管理財団受託業務/サポセン備品管理業務</v>
      </c>
      <c r="J40" s="150" t="s">
        <v>234</v>
      </c>
      <c r="K40" s="142" t="s">
        <v>200</v>
      </c>
      <c r="L40" s="151" t="s">
        <v>203</v>
      </c>
      <c r="M40" s="146"/>
      <c r="N40" s="98"/>
    </row>
    <row r="41" spans="3:14" ht="40.5" hidden="1">
      <c r="C41" s="13">
        <v>2019</v>
      </c>
      <c r="D41" s="13">
        <v>7</v>
      </c>
      <c r="E41" s="13">
        <v>7</v>
      </c>
      <c r="H41" s="13" t="str">
        <f t="shared" si="0"/>
        <v>201-1＿各地方整備局等受託業務/八代河川国道事務所</v>
      </c>
      <c r="I41" s="13" t="str">
        <f>D24&amp;"-"&amp;H41</f>
        <v>29-201-1＿各地方整備局等受託業務/八代河川国道事務所</v>
      </c>
      <c r="J41" s="150" t="s">
        <v>235</v>
      </c>
      <c r="K41" s="142" t="s">
        <v>204</v>
      </c>
      <c r="L41" s="151" t="s">
        <v>205</v>
      </c>
      <c r="M41" s="146"/>
      <c r="N41" s="98"/>
    </row>
    <row r="42" spans="3:14" ht="40.5" hidden="1">
      <c r="C42" s="13">
        <v>2020</v>
      </c>
      <c r="D42" s="13">
        <v>8</v>
      </c>
      <c r="E42" s="13">
        <v>8</v>
      </c>
      <c r="H42" s="13" t="str">
        <f t="shared" si="0"/>
        <v>201-2＿各地方整備局等受託業務/山口河川国道事務所</v>
      </c>
      <c r="I42" s="13" t="str">
        <f>D24&amp;"-"&amp;H42</f>
        <v>29-201-2＿各地方整備局等受託業務/山口河川国道事務所</v>
      </c>
      <c r="J42" s="150" t="s">
        <v>236</v>
      </c>
      <c r="K42" s="142" t="s">
        <v>204</v>
      </c>
      <c r="L42" s="151" t="s">
        <v>206</v>
      </c>
      <c r="M42" s="146"/>
      <c r="N42" s="98"/>
    </row>
    <row r="43" spans="3:14" ht="40.5" hidden="1">
      <c r="C43" s="13">
        <v>2021</v>
      </c>
      <c r="D43" s="13">
        <v>9</v>
      </c>
      <c r="E43" s="13">
        <v>9</v>
      </c>
      <c r="H43" s="13" t="str">
        <f t="shared" si="0"/>
        <v>201-3＿各地方整備局等受託業務/その他</v>
      </c>
      <c r="I43" s="13" t="str">
        <f>D24&amp;"-"&amp;H43</f>
        <v>29-201-3＿各地方整備局等受託業務/その他</v>
      </c>
      <c r="J43" s="150" t="s">
        <v>237</v>
      </c>
      <c r="K43" s="142" t="s">
        <v>204</v>
      </c>
      <c r="L43" s="151" t="s">
        <v>180</v>
      </c>
      <c r="M43" s="146"/>
      <c r="N43" s="98"/>
    </row>
    <row r="44" spans="3:14" ht="27" hidden="1">
      <c r="C44" s="13">
        <v>2022</v>
      </c>
      <c r="D44" s="13">
        <v>10</v>
      </c>
      <c r="E44" s="13">
        <v>10</v>
      </c>
      <c r="H44" s="13" t="str">
        <f t="shared" si="0"/>
        <v>203＿川育キャンプ関連/</v>
      </c>
      <c r="I44" s="13" t="str">
        <f>D24&amp;"-"&amp;H44</f>
        <v>29-203＿川育キャンプ関連/</v>
      </c>
      <c r="J44" s="150">
        <v>203</v>
      </c>
      <c r="K44" s="142" t="s">
        <v>207</v>
      </c>
      <c r="L44" s="151" t="s">
        <v>208</v>
      </c>
      <c r="M44" s="146"/>
      <c r="N44" s="98"/>
    </row>
    <row r="45" spans="4:14" ht="27" hidden="1">
      <c r="D45" s="13">
        <v>11</v>
      </c>
      <c r="E45" s="13">
        <v>11</v>
      </c>
      <c r="H45" s="13" t="str">
        <f t="shared" si="0"/>
        <v>301＿一般管理費/事務全般</v>
      </c>
      <c r="I45" s="13" t="str">
        <f>D24&amp;"-"&amp;H45</f>
        <v>29-301＿一般管理費/事務全般</v>
      </c>
      <c r="J45" s="150">
        <v>301</v>
      </c>
      <c r="K45" s="142" t="s">
        <v>209</v>
      </c>
      <c r="L45" s="151" t="s">
        <v>210</v>
      </c>
      <c r="M45" s="146"/>
      <c r="N45" s="98"/>
    </row>
    <row r="46" spans="4:14" ht="30" customHeight="1" hidden="1">
      <c r="D46" s="13">
        <v>12</v>
      </c>
      <c r="E46" s="13">
        <v>12</v>
      </c>
      <c r="H46" s="13" t="str">
        <f t="shared" si="0"/>
        <v>500-1＿資機材販売・レンタル事業/RACグッズ販売・仕入れ</v>
      </c>
      <c r="I46" s="13" t="str">
        <f>D24&amp;"-"&amp;H46</f>
        <v>29-500-1＿資機材販売・レンタル事業/RACグッズ販売・仕入れ</v>
      </c>
      <c r="J46" s="150" t="s">
        <v>238</v>
      </c>
      <c r="K46" s="142" t="s">
        <v>211</v>
      </c>
      <c r="L46" s="151" t="s">
        <v>212</v>
      </c>
      <c r="M46" s="146"/>
      <c r="N46" s="98"/>
    </row>
    <row r="47" spans="5:14" ht="40.5" hidden="1">
      <c r="E47" s="13">
        <v>13</v>
      </c>
      <c r="H47" s="13" t="str">
        <f t="shared" si="0"/>
        <v>500-2＿資機材販売・レンタル事業/RACレンタル売上・経費</v>
      </c>
      <c r="I47" s="13" t="str">
        <f>D24&amp;"-"&amp;H47</f>
        <v>29-500-2＿資機材販売・レンタル事業/RACレンタル売上・経費</v>
      </c>
      <c r="J47" s="150" t="s">
        <v>239</v>
      </c>
      <c r="K47" s="142" t="s">
        <v>211</v>
      </c>
      <c r="L47" s="151" t="s">
        <v>213</v>
      </c>
      <c r="M47" s="146"/>
      <c r="N47" s="98"/>
    </row>
    <row r="48" spans="5:14" ht="40.5" hidden="1">
      <c r="E48" s="13">
        <v>14</v>
      </c>
      <c r="H48" s="13" t="str">
        <f t="shared" si="0"/>
        <v>500-3＿資機材販売・レンタル事業/川育認定</v>
      </c>
      <c r="I48" s="13" t="str">
        <f>D24&amp;"-"&amp;H48</f>
        <v>29-500-3＿資機材販売・レンタル事業/川育認定</v>
      </c>
      <c r="J48" s="150" t="s">
        <v>240</v>
      </c>
      <c r="K48" s="142" t="s">
        <v>211</v>
      </c>
      <c r="L48" s="151" t="s">
        <v>214</v>
      </c>
      <c r="M48" s="146"/>
      <c r="N48" s="98"/>
    </row>
    <row r="49" spans="5:14" ht="40.5" hidden="1">
      <c r="E49" s="13">
        <v>15</v>
      </c>
      <c r="H49" s="13" t="str">
        <f t="shared" si="0"/>
        <v>500-4＿資機材販売・レンタル事業/資機材メンテナンス事業</v>
      </c>
      <c r="I49" s="13" t="str">
        <f>D24&amp;"-"&amp;H49</f>
        <v>29-500-4＿資機材販売・レンタル事業/資機材メンテナンス事業</v>
      </c>
      <c r="J49" s="150" t="s">
        <v>241</v>
      </c>
      <c r="K49" s="142" t="s">
        <v>211</v>
      </c>
      <c r="L49" s="151" t="s">
        <v>215</v>
      </c>
      <c r="M49" s="146"/>
      <c r="N49" s="98"/>
    </row>
    <row r="50" spans="5:14" ht="40.5" hidden="1">
      <c r="E50" s="13">
        <v>16</v>
      </c>
      <c r="H50" s="13" t="str">
        <f t="shared" si="0"/>
        <v>501-1＿講習会関連１/テキスト手数料・印刷費</v>
      </c>
      <c r="I50" s="13" t="str">
        <f>D24&amp;"-"&amp;H50</f>
        <v>29-501-1＿講習会関連１/テキスト手数料・印刷費</v>
      </c>
      <c r="J50" s="150" t="s">
        <v>242</v>
      </c>
      <c r="K50" s="142" t="s">
        <v>216</v>
      </c>
      <c r="L50" s="151" t="s">
        <v>217</v>
      </c>
      <c r="M50" s="146"/>
      <c r="N50" s="98"/>
    </row>
    <row r="51" spans="5:14" ht="40.5" hidden="1">
      <c r="E51" s="13">
        <v>17</v>
      </c>
      <c r="H51" s="13" t="str">
        <f t="shared" si="0"/>
        <v>501-2＿講習会関連２/講習会参加費・運営費</v>
      </c>
      <c r="I51" s="13" t="str">
        <f>D24&amp;"-"&amp;H51</f>
        <v>29-501-2＿講習会関連２/講習会参加費・運営費</v>
      </c>
      <c r="J51" s="150" t="s">
        <v>243</v>
      </c>
      <c r="K51" s="142" t="s">
        <v>218</v>
      </c>
      <c r="L51" s="151" t="s">
        <v>219</v>
      </c>
      <c r="M51" s="146"/>
      <c r="N51" s="98"/>
    </row>
    <row r="52" spans="5:14" ht="27" hidden="1">
      <c r="E52" s="13">
        <v>18</v>
      </c>
      <c r="H52" s="13" t="str">
        <f t="shared" si="0"/>
        <v>501-3＿講習会関連３/講師派遣</v>
      </c>
      <c r="I52" s="13" t="str">
        <f>D24&amp;"-"&amp;H52</f>
        <v>29-501-3＿講習会関連３/講師派遣</v>
      </c>
      <c r="J52" s="150" t="s">
        <v>244</v>
      </c>
      <c r="K52" s="142" t="s">
        <v>220</v>
      </c>
      <c r="L52" s="151" t="s">
        <v>221</v>
      </c>
      <c r="M52" s="146"/>
      <c r="N52" s="98"/>
    </row>
    <row r="53" spans="5:14" ht="27" hidden="1">
      <c r="E53" s="13">
        <v>19</v>
      </c>
      <c r="H53" s="13" t="str">
        <f t="shared" si="0"/>
        <v>501-4＿講習会関連４/企画総務部会</v>
      </c>
      <c r="I53" s="13" t="str">
        <f>D24&amp;"-"&amp;H53</f>
        <v>29-501-4＿講習会関連４/企画総務部会</v>
      </c>
      <c r="J53" s="150" t="s">
        <v>245</v>
      </c>
      <c r="K53" s="142" t="s">
        <v>222</v>
      </c>
      <c r="L53" s="151" t="s">
        <v>223</v>
      </c>
      <c r="M53" s="146"/>
      <c r="N53" s="98"/>
    </row>
    <row r="54" spans="5:14" ht="27" hidden="1">
      <c r="E54" s="13">
        <v>20</v>
      </c>
      <c r="H54" s="13" t="str">
        <f t="shared" si="0"/>
        <v>501-5＿講習会関連５/ＲＡＣフォーラム</v>
      </c>
      <c r="I54" s="13" t="str">
        <f>D24&amp;"-"&amp;H54</f>
        <v>29-501-5＿講習会関連５/ＲＡＣフォーラム</v>
      </c>
      <c r="J54" s="150" t="s">
        <v>246</v>
      </c>
      <c r="K54" s="142" t="s">
        <v>224</v>
      </c>
      <c r="L54" s="151" t="s">
        <v>225</v>
      </c>
      <c r="M54" s="146"/>
      <c r="N54" s="98"/>
    </row>
    <row r="55" spans="5:14" ht="2.25" customHeight="1" hidden="1">
      <c r="E55" s="13">
        <v>21</v>
      </c>
      <c r="H55" s="13" t="str">
        <f t="shared" si="0"/>
        <v>600-1＿会費/年会費</v>
      </c>
      <c r="I55" s="13" t="str">
        <f>D24&amp;"-"&amp;H55</f>
        <v>29-600-1＿会費/年会費</v>
      </c>
      <c r="J55" s="150" t="s">
        <v>247</v>
      </c>
      <c r="K55" s="142" t="s">
        <v>226</v>
      </c>
      <c r="L55" s="151" t="s">
        <v>227</v>
      </c>
      <c r="M55" s="146"/>
      <c r="N55" s="98"/>
    </row>
    <row r="56" spans="5:14" ht="27" hidden="1">
      <c r="E56" s="13">
        <v>22</v>
      </c>
      <c r="H56" s="13" t="str">
        <f t="shared" si="0"/>
        <v>600-2＿会費/指導者登録</v>
      </c>
      <c r="I56" s="13" t="str">
        <f>D24&amp;"-"&amp;H56</f>
        <v>29-600-2＿会費/指導者登録</v>
      </c>
      <c r="J56" s="150" t="s">
        <v>248</v>
      </c>
      <c r="K56" s="142" t="s">
        <v>226</v>
      </c>
      <c r="L56" s="151" t="s">
        <v>228</v>
      </c>
      <c r="M56" s="146"/>
      <c r="N56" s="98"/>
    </row>
    <row r="57" spans="5:14" ht="40.5" hidden="1">
      <c r="E57" s="13">
        <v>23</v>
      </c>
      <c r="H57" s="13" t="str">
        <f t="shared" si="0"/>
        <v>600-3＿保険/RAC版CONE保険</v>
      </c>
      <c r="I57" s="13" t="str">
        <f>D24&amp;"-"&amp;H57</f>
        <v>29-600-3＿保険/RAC版CONE保険</v>
      </c>
      <c r="J57" s="150" t="s">
        <v>185</v>
      </c>
      <c r="K57" s="142" t="s">
        <v>170</v>
      </c>
      <c r="L57" s="151" t="s">
        <v>171</v>
      </c>
      <c r="M57" s="146"/>
      <c r="N57" s="98"/>
    </row>
    <row r="58" spans="5:14" ht="13.5" hidden="1">
      <c r="E58" s="13">
        <v>24</v>
      </c>
      <c r="H58" s="13" t="str">
        <f t="shared" si="0"/>
        <v>601-1＿RAC基金/寄付金</v>
      </c>
      <c r="I58" s="13" t="str">
        <f>D24&amp;"-"&amp;H58</f>
        <v>29-601-1＿RAC基金/寄付金</v>
      </c>
      <c r="J58" s="150" t="s">
        <v>186</v>
      </c>
      <c r="K58" s="142" t="s">
        <v>172</v>
      </c>
      <c r="L58" s="151" t="s">
        <v>173</v>
      </c>
      <c r="M58" s="146"/>
      <c r="N58" s="98"/>
    </row>
    <row r="59" spans="5:14" ht="40.5" hidden="1">
      <c r="E59" s="13">
        <v>25</v>
      </c>
      <c r="H59" s="13" t="str">
        <f t="shared" si="0"/>
        <v>700-1＿普及関連/第16回川に学ぶ全国大会</v>
      </c>
      <c r="I59" s="13" t="str">
        <f>D24&amp;"-"&amp;H59</f>
        <v>29-700-1＿普及関連/第16回川に学ぶ全国大会</v>
      </c>
      <c r="J59" s="150" t="s">
        <v>187</v>
      </c>
      <c r="K59" s="142" t="s">
        <v>174</v>
      </c>
      <c r="L59" s="151" t="s">
        <v>175</v>
      </c>
      <c r="M59" s="146"/>
      <c r="N59" s="98"/>
    </row>
    <row r="60" spans="5:14" ht="40.5" hidden="1">
      <c r="E60" s="13">
        <v>26</v>
      </c>
      <c r="H60" s="13" t="str">
        <f t="shared" si="0"/>
        <v>700-2＿普及関連/川の流れ体験キャンペーン</v>
      </c>
      <c r="I60" s="13" t="str">
        <f>D24&amp;"-"&amp;H60</f>
        <v>29-700-2＿普及関連/川の流れ体験キャンペーン</v>
      </c>
      <c r="J60" s="150" t="s">
        <v>188</v>
      </c>
      <c r="K60" s="142" t="s">
        <v>174</v>
      </c>
      <c r="L60" s="151" t="s">
        <v>176</v>
      </c>
      <c r="M60" s="146"/>
      <c r="N60" s="98"/>
    </row>
    <row r="61" spans="5:14" ht="27" hidden="1">
      <c r="E61" s="13">
        <v>27</v>
      </c>
      <c r="H61" s="13" t="str">
        <f t="shared" si="0"/>
        <v>701-1＿普及関連/印刷費・ＨＰ編集費</v>
      </c>
      <c r="I61" s="13" t="str">
        <f>D24&amp;"-"&amp;H61</f>
        <v>29-701-1＿普及関連/印刷費・ＨＰ編集費</v>
      </c>
      <c r="J61" s="150" t="s">
        <v>189</v>
      </c>
      <c r="K61" s="142" t="s">
        <v>174</v>
      </c>
      <c r="L61" s="151" t="s">
        <v>177</v>
      </c>
      <c r="M61" s="146"/>
      <c r="N61" s="98"/>
    </row>
    <row r="62" spans="5:12" ht="27" hidden="1">
      <c r="E62" s="13">
        <v>28</v>
      </c>
      <c r="H62" s="13" t="str">
        <f t="shared" si="0"/>
        <v>701-2＿普及関連/事業運営サポート</v>
      </c>
      <c r="I62" s="13" t="str">
        <f>D24&amp;"-"&amp;H62</f>
        <v>29-701-2＿普及関連/事業運営サポート</v>
      </c>
      <c r="J62" s="150" t="s">
        <v>190</v>
      </c>
      <c r="K62" s="142" t="s">
        <v>174</v>
      </c>
      <c r="L62" s="151" t="s">
        <v>178</v>
      </c>
    </row>
    <row r="63" spans="5:14" ht="13.5" hidden="1">
      <c r="E63" s="13">
        <v>29</v>
      </c>
      <c r="H63" s="13" t="str">
        <f t="shared" si="0"/>
        <v>701-3＿普及関連/自主事業</v>
      </c>
      <c r="I63" s="13" t="str">
        <f>D24&amp;"-"&amp;H63</f>
        <v>29-701-3＿普及関連/自主事業</v>
      </c>
      <c r="J63" s="150" t="s">
        <v>191</v>
      </c>
      <c r="K63" s="142" t="s">
        <v>174</v>
      </c>
      <c r="L63" s="151" t="s">
        <v>179</v>
      </c>
      <c r="M63" s="146"/>
      <c r="N63" s="98"/>
    </row>
    <row r="64" spans="5:14" ht="27" hidden="1">
      <c r="E64" s="13">
        <v>30</v>
      </c>
      <c r="H64" s="13" t="str">
        <f t="shared" si="0"/>
        <v>800-1＿その他/雑収入・雑費関連</v>
      </c>
      <c r="I64" s="13" t="str">
        <f>D24&amp;"-"&amp;H64</f>
        <v>29-800-1＿その他/雑収入・雑費関連</v>
      </c>
      <c r="J64" s="150" t="s">
        <v>192</v>
      </c>
      <c r="K64" s="142" t="s">
        <v>180</v>
      </c>
      <c r="L64" s="151" t="s">
        <v>181</v>
      </c>
      <c r="M64" s="146"/>
      <c r="N64" s="98"/>
    </row>
    <row r="65" spans="5:14" ht="40.5" hidden="1">
      <c r="E65" s="13">
        <v>31</v>
      </c>
      <c r="H65" s="13" t="str">
        <f t="shared" si="0"/>
        <v>800-2＿RAC救援隊支援/熊本地震支援活動費</v>
      </c>
      <c r="I65" s="13" t="str">
        <f>D24&amp;"-"&amp;H65</f>
        <v>29-800-2＿RAC救援隊支援/熊本地震支援活動費</v>
      </c>
      <c r="J65" s="150" t="s">
        <v>193</v>
      </c>
      <c r="K65" s="142" t="s">
        <v>182</v>
      </c>
      <c r="L65" s="151" t="s">
        <v>183</v>
      </c>
      <c r="M65" s="146"/>
      <c r="N65" s="98"/>
    </row>
    <row r="66" spans="8:14" ht="27.75" hidden="1" thickBot="1">
      <c r="H66" s="13" t="str">
        <f t="shared" si="0"/>
        <v>800-3＿RAC救援隊支援/日本財団助成事業</v>
      </c>
      <c r="I66" s="13" t="str">
        <f>D24&amp;"-"&amp;H66</f>
        <v>29-800-3＿RAC救援隊支援/日本財団助成事業</v>
      </c>
      <c r="J66" s="152" t="s">
        <v>194</v>
      </c>
      <c r="K66" s="153" t="s">
        <v>182</v>
      </c>
      <c r="L66" s="154" t="s">
        <v>184</v>
      </c>
      <c r="M66" s="146"/>
      <c r="N66" s="98"/>
    </row>
    <row r="67" spans="8:14" ht="13.5">
      <c r="H67" s="99"/>
      <c r="M67" s="98"/>
      <c r="N67" s="98"/>
    </row>
    <row r="68" spans="8:14" ht="13.5">
      <c r="H68" s="99"/>
      <c r="M68" s="98"/>
      <c r="N68" s="98"/>
    </row>
    <row r="69" spans="8:14" ht="13.5">
      <c r="H69" s="99"/>
      <c r="M69" s="98"/>
      <c r="N69" s="98"/>
    </row>
  </sheetData>
  <sheetProtection/>
  <mergeCells count="25">
    <mergeCell ref="D13:I13"/>
    <mergeCell ref="D8:I8"/>
    <mergeCell ref="D9:I9"/>
    <mergeCell ref="D22:I22"/>
    <mergeCell ref="D11:I11"/>
    <mergeCell ref="D12:I12"/>
    <mergeCell ref="D10:I10"/>
    <mergeCell ref="D14:I14"/>
    <mergeCell ref="D23:I23"/>
    <mergeCell ref="D15:I15"/>
    <mergeCell ref="D16:I16"/>
    <mergeCell ref="D17:I17"/>
    <mergeCell ref="D18:I18"/>
    <mergeCell ref="D21:I21"/>
    <mergeCell ref="D19:I19"/>
    <mergeCell ref="J33:L33"/>
    <mergeCell ref="D24:I24"/>
    <mergeCell ref="A2:I3"/>
    <mergeCell ref="B6:C6"/>
    <mergeCell ref="A8:A12"/>
    <mergeCell ref="B8:B12"/>
    <mergeCell ref="B5:C5"/>
    <mergeCell ref="D6:I6"/>
    <mergeCell ref="D7:I7"/>
    <mergeCell ref="D5:I5"/>
  </mergeCells>
  <dataValidations count="6">
    <dataValidation type="list" showInputMessage="1" showErrorMessage="1" sqref="D21:I21">
      <formula1>$I$35:$I$70</formula1>
    </dataValidation>
    <dataValidation allowBlank="1" showErrorMessage="1" prompt="&#10;" sqref="I20"/>
    <dataValidation type="list" showInputMessage="1" showErrorMessage="1" sqref="D20">
      <formula1>$C$34:$C$44</formula1>
    </dataValidation>
    <dataValidation type="list" showInputMessage="1" showErrorMessage="1" sqref="F20">
      <formula1>$D$34:$D$46</formula1>
    </dataValidation>
    <dataValidation type="list" showInputMessage="1" showErrorMessage="1" sqref="H20">
      <formula1>$E$34:$E$65</formula1>
    </dataValidation>
    <dataValidation type="list" allowBlank="1" showInputMessage="1" showErrorMessage="1" sqref="D24:I24">
      <formula1>$B$34:$B$40</formula1>
    </dataValidation>
  </dataValidations>
  <printOptions/>
  <pageMargins left="0.39" right="0.41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showZeros="0" tabSelected="1" zoomScale="75" zoomScaleNormal="75" zoomScalePageLayoutView="0" workbookViewId="0" topLeftCell="A1">
      <selection activeCell="I28" sqref="I28"/>
    </sheetView>
  </sheetViews>
  <sheetFormatPr defaultColWidth="9.00390625" defaultRowHeight="13.5"/>
  <cols>
    <col min="1" max="1" width="12.125" style="0" bestFit="1" customWidth="1"/>
    <col min="18" max="18" width="12.375" style="0" customWidth="1"/>
  </cols>
  <sheetData>
    <row r="1" spans="1:19" ht="32.25" customHeight="1" thickBot="1" thickTop="1">
      <c r="A1" s="32" t="s">
        <v>39</v>
      </c>
      <c r="B1" s="224">
        <f>'◆初期入力項目'!D7</f>
        <v>0</v>
      </c>
      <c r="C1" s="225"/>
      <c r="D1" s="225"/>
      <c r="E1" s="226"/>
      <c r="F1" s="33" t="s">
        <v>40</v>
      </c>
      <c r="G1" s="224">
        <f>'◆初期入力項目'!D22</f>
        <v>0</v>
      </c>
      <c r="H1" s="225"/>
      <c r="I1" s="225"/>
      <c r="J1" s="225"/>
      <c r="K1" s="225"/>
      <c r="L1" s="225"/>
      <c r="M1" s="225"/>
      <c r="N1" s="225"/>
      <c r="O1" s="225"/>
      <c r="P1" s="225"/>
      <c r="Q1" s="34"/>
      <c r="R1" s="35"/>
      <c r="S1" s="36"/>
    </row>
    <row r="2" spans="1:19" ht="36.75" customHeight="1" thickBot="1">
      <c r="A2" s="37" t="s">
        <v>41</v>
      </c>
      <c r="B2" s="227">
        <f>'◆初期入力項目'!D23</f>
        <v>0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38"/>
      <c r="R2" s="39"/>
      <c r="S2" s="36"/>
    </row>
    <row r="3" spans="1:18" ht="27" customHeight="1" thickTop="1">
      <c r="A3" s="218" t="s">
        <v>42</v>
      </c>
      <c r="B3" s="220" t="s">
        <v>43</v>
      </c>
      <c r="C3" s="220" t="s">
        <v>44</v>
      </c>
      <c r="D3" s="220" t="s">
        <v>45</v>
      </c>
      <c r="E3" s="220" t="s">
        <v>46</v>
      </c>
      <c r="F3" s="195" t="s">
        <v>47</v>
      </c>
      <c r="G3" s="229"/>
      <c r="H3" s="196"/>
      <c r="I3" s="195" t="s">
        <v>48</v>
      </c>
      <c r="J3" s="196"/>
      <c r="K3" s="195" t="s">
        <v>49</v>
      </c>
      <c r="L3" s="196"/>
      <c r="M3" s="216" t="s">
        <v>50</v>
      </c>
      <c r="N3" s="195" t="s">
        <v>51</v>
      </c>
      <c r="O3" s="196"/>
      <c r="P3" s="222" t="s">
        <v>52</v>
      </c>
      <c r="Q3" s="199" t="s">
        <v>250</v>
      </c>
      <c r="R3" s="200"/>
    </row>
    <row r="4" spans="1:18" ht="40.5">
      <c r="A4" s="219"/>
      <c r="B4" s="221"/>
      <c r="C4" s="221"/>
      <c r="D4" s="221"/>
      <c r="E4" s="221"/>
      <c r="F4" s="40" t="s">
        <v>53</v>
      </c>
      <c r="G4" s="41" t="s">
        <v>54</v>
      </c>
      <c r="H4" s="42" t="s">
        <v>55</v>
      </c>
      <c r="I4" s="40" t="s">
        <v>56</v>
      </c>
      <c r="J4" s="42" t="s">
        <v>55</v>
      </c>
      <c r="K4" s="43" t="s">
        <v>57</v>
      </c>
      <c r="L4" s="42" t="s">
        <v>55</v>
      </c>
      <c r="M4" s="217"/>
      <c r="N4" s="40" t="s">
        <v>58</v>
      </c>
      <c r="O4" s="42" t="s">
        <v>59</v>
      </c>
      <c r="P4" s="223"/>
      <c r="Q4" s="156" t="s">
        <v>251</v>
      </c>
      <c r="R4" s="155" t="s">
        <v>252</v>
      </c>
    </row>
    <row r="5" spans="1:18" ht="38.25" customHeight="1">
      <c r="A5" s="118"/>
      <c r="B5" s="83"/>
      <c r="C5" s="83"/>
      <c r="D5" s="83"/>
      <c r="E5" s="83"/>
      <c r="F5" s="163"/>
      <c r="G5" s="85"/>
      <c r="H5" s="123">
        <f>IF(F5+G5=0,"",F5+G5)</f>
      </c>
      <c r="I5" s="84"/>
      <c r="J5" s="86"/>
      <c r="K5" s="84"/>
      <c r="L5" s="86"/>
      <c r="M5" s="87"/>
      <c r="N5" s="84"/>
      <c r="O5" s="123">
        <f>N5*30</f>
        <v>0</v>
      </c>
      <c r="P5" s="88"/>
      <c r="Q5" s="157"/>
      <c r="R5" s="161"/>
    </row>
    <row r="6" spans="1:18" ht="38.25" customHeight="1">
      <c r="A6" s="118"/>
      <c r="B6" s="83"/>
      <c r="C6" s="83"/>
      <c r="D6" s="83"/>
      <c r="E6" s="83"/>
      <c r="F6" s="163"/>
      <c r="G6" s="85"/>
      <c r="H6" s="123">
        <f aca="true" t="shared" si="0" ref="H6:H12">IF(F6+G6=0,"",F6+G6)</f>
      </c>
      <c r="I6" s="84"/>
      <c r="J6" s="86"/>
      <c r="K6" s="84"/>
      <c r="L6" s="86"/>
      <c r="M6" s="87"/>
      <c r="N6" s="122"/>
      <c r="O6" s="123">
        <f aca="true" t="shared" si="1" ref="O6:O12">N6*30</f>
        <v>0</v>
      </c>
      <c r="P6" s="88"/>
      <c r="Q6" s="157"/>
      <c r="R6" s="161"/>
    </row>
    <row r="7" spans="1:18" ht="38.25" customHeight="1">
      <c r="A7" s="118"/>
      <c r="B7" s="83"/>
      <c r="C7" s="83"/>
      <c r="D7" s="83"/>
      <c r="E7" s="83"/>
      <c r="F7" s="84"/>
      <c r="G7" s="85"/>
      <c r="H7" s="123">
        <f t="shared" si="0"/>
      </c>
      <c r="I7" s="84"/>
      <c r="J7" s="86"/>
      <c r="K7" s="84"/>
      <c r="L7" s="86"/>
      <c r="M7" s="87"/>
      <c r="N7" s="84"/>
      <c r="O7" s="123">
        <f t="shared" si="1"/>
        <v>0</v>
      </c>
      <c r="P7" s="88"/>
      <c r="Q7" s="157"/>
      <c r="R7" s="161"/>
    </row>
    <row r="8" spans="1:18" ht="38.25" customHeight="1">
      <c r="A8" s="118"/>
      <c r="B8" s="83"/>
      <c r="C8" s="83"/>
      <c r="D8" s="83"/>
      <c r="E8" s="83"/>
      <c r="F8" s="84"/>
      <c r="G8" s="85"/>
      <c r="H8" s="123">
        <f t="shared" si="0"/>
      </c>
      <c r="I8" s="84"/>
      <c r="J8" s="86"/>
      <c r="K8" s="84"/>
      <c r="L8" s="86"/>
      <c r="M8" s="87"/>
      <c r="N8" s="84"/>
      <c r="O8" s="123">
        <f t="shared" si="1"/>
        <v>0</v>
      </c>
      <c r="P8" s="88"/>
      <c r="Q8" s="157"/>
      <c r="R8" s="161"/>
    </row>
    <row r="9" spans="1:18" ht="38.25" customHeight="1">
      <c r="A9" s="118"/>
      <c r="B9" s="83"/>
      <c r="C9" s="83"/>
      <c r="D9" s="83"/>
      <c r="E9" s="83"/>
      <c r="F9" s="84"/>
      <c r="G9" s="85"/>
      <c r="H9" s="123">
        <f t="shared" si="0"/>
      </c>
      <c r="I9" s="84"/>
      <c r="J9" s="86"/>
      <c r="K9" s="84"/>
      <c r="L9" s="86"/>
      <c r="M9" s="87"/>
      <c r="N9" s="84"/>
      <c r="O9" s="123">
        <f t="shared" si="1"/>
        <v>0</v>
      </c>
      <c r="P9" s="88"/>
      <c r="Q9" s="157"/>
      <c r="R9" s="161"/>
    </row>
    <row r="10" spans="1:18" ht="38.25" customHeight="1">
      <c r="A10" s="121"/>
      <c r="B10" s="83"/>
      <c r="C10" s="83"/>
      <c r="D10" s="83"/>
      <c r="E10" s="83"/>
      <c r="F10" s="84"/>
      <c r="G10" s="85"/>
      <c r="H10" s="123">
        <f t="shared" si="0"/>
      </c>
      <c r="I10" s="84"/>
      <c r="J10" s="86"/>
      <c r="K10" s="84"/>
      <c r="L10" s="86"/>
      <c r="M10" s="87"/>
      <c r="N10" s="84"/>
      <c r="O10" s="123">
        <f t="shared" si="1"/>
        <v>0</v>
      </c>
      <c r="P10" s="88"/>
      <c r="Q10" s="157"/>
      <c r="R10" s="161"/>
    </row>
    <row r="11" spans="1:18" ht="38.25" customHeight="1">
      <c r="A11" s="119"/>
      <c r="B11" s="83"/>
      <c r="C11" s="83"/>
      <c r="D11" s="83"/>
      <c r="E11" s="83"/>
      <c r="F11" s="84"/>
      <c r="G11" s="85"/>
      <c r="H11" s="123">
        <f t="shared" si="0"/>
      </c>
      <c r="I11" s="84"/>
      <c r="J11" s="86"/>
      <c r="K11" s="84"/>
      <c r="L11" s="86"/>
      <c r="M11" s="87"/>
      <c r="N11" s="84"/>
      <c r="O11" s="123">
        <f t="shared" si="1"/>
        <v>0</v>
      </c>
      <c r="P11" s="88"/>
      <c r="Q11" s="157"/>
      <c r="R11" s="161"/>
    </row>
    <row r="12" spans="1:18" ht="38.25" customHeight="1" thickBot="1">
      <c r="A12" s="120"/>
      <c r="B12" s="89"/>
      <c r="C12" s="89"/>
      <c r="D12" s="89"/>
      <c r="E12" s="89"/>
      <c r="F12" s="90"/>
      <c r="G12" s="91"/>
      <c r="H12" s="123">
        <f t="shared" si="0"/>
      </c>
      <c r="I12" s="90"/>
      <c r="J12" s="92"/>
      <c r="K12" s="90"/>
      <c r="L12" s="92"/>
      <c r="M12" s="93"/>
      <c r="N12" s="90"/>
      <c r="O12" s="123">
        <f t="shared" si="1"/>
        <v>0</v>
      </c>
      <c r="P12" s="94"/>
      <c r="Q12" s="158"/>
      <c r="R12" s="162"/>
    </row>
    <row r="13" spans="1:18" ht="37.5" customHeight="1" thickBot="1" thickTop="1">
      <c r="A13" s="201" t="s">
        <v>60</v>
      </c>
      <c r="B13" s="202"/>
      <c r="C13" s="202"/>
      <c r="D13" s="202"/>
      <c r="E13" s="202"/>
      <c r="F13" s="44"/>
      <c r="G13" s="45"/>
      <c r="H13" s="46">
        <f>IF(SUM(H5:H12)=0,"",SUM(H5:H12))</f>
      </c>
      <c r="I13" s="47"/>
      <c r="J13" s="48">
        <f>IF(SUM(J5:J12)=0,"",SUM(J5:J12))</f>
      </c>
      <c r="K13" s="49"/>
      <c r="L13" s="46">
        <f>IF(SUM(L5:L12)=0,"",SUM(L5:L12))</f>
      </c>
      <c r="M13" s="50">
        <f>IF(SUM(M5:M12)=0,"",SUM(M5:M12))</f>
      </c>
      <c r="N13" s="49"/>
      <c r="O13" s="46">
        <f>IF(SUM(O5:O12)=0,"",SUM(O5:O12))</f>
      </c>
      <c r="P13" s="51">
        <f>IF(SUM(P5:P12)=0,"",SUM(P5:P12))</f>
      </c>
      <c r="Q13" s="49">
        <f>IF(SUM(Q5:Q12)=0,"",SUM(Q5:Q12))</f>
      </c>
      <c r="R13" s="159"/>
    </row>
    <row r="14" spans="1:18" ht="23.25" customHeight="1" thickBot="1" thickTop="1">
      <c r="A14" s="203" t="s">
        <v>61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5"/>
      <c r="M14" s="209"/>
      <c r="N14" s="210"/>
      <c r="O14" s="211"/>
      <c r="P14" s="164"/>
      <c r="Q14" s="52"/>
      <c r="R14" s="160"/>
    </row>
    <row r="15" spans="1:19" ht="20.25" thickBot="1" thickTop="1">
      <c r="A15" s="206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8"/>
      <c r="M15" s="212" t="s">
        <v>62</v>
      </c>
      <c r="N15" s="213"/>
      <c r="O15" s="213"/>
      <c r="P15" s="214">
        <f>SUM(H13,J13,L13,M13,O13,P13,Q13)</f>
        <v>0</v>
      </c>
      <c r="Q15" s="214"/>
      <c r="R15" s="215"/>
      <c r="S15" s="53"/>
    </row>
    <row r="16" spans="15:18" ht="24.75" customHeight="1" thickTop="1">
      <c r="O16" s="192" t="str">
        <f>IF('◆初期入力項目'!H20="","年"&amp;"　　　　月"&amp;"　　　　日",'◆初期入力項目'!D20&amp;'◆初期入力項目'!E20&amp;'◆初期入力項目'!F20&amp;'◆初期入力項目'!G20&amp;'◆初期入力項目'!H20&amp;'◆初期入力項目'!I20)</f>
        <v>年　　　　月　　　　日</v>
      </c>
      <c r="P16" s="192"/>
      <c r="Q16" s="192"/>
      <c r="R16" s="192"/>
    </row>
    <row r="17" spans="7:18" ht="13.5">
      <c r="G17" s="54"/>
      <c r="H17" s="54"/>
      <c r="I17" s="54"/>
      <c r="J17" s="54"/>
      <c r="K17" s="54"/>
      <c r="L17" s="54"/>
      <c r="O17" t="s">
        <v>63</v>
      </c>
      <c r="P17" s="193">
        <f>'◆初期入力項目'!D8</f>
        <v>0</v>
      </c>
      <c r="Q17" s="193"/>
      <c r="R17" s="5"/>
    </row>
    <row r="18" spans="7:18" ht="13.5">
      <c r="G18" s="54"/>
      <c r="H18" s="54"/>
      <c r="I18" s="54"/>
      <c r="J18" s="54"/>
      <c r="K18" s="54"/>
      <c r="L18" s="54"/>
      <c r="O18" t="s">
        <v>64</v>
      </c>
      <c r="P18" s="194">
        <f>'◆初期入力項目'!D9</f>
        <v>0</v>
      </c>
      <c r="Q18" s="194"/>
      <c r="R18" s="194"/>
    </row>
    <row r="19" spans="7:18" ht="13.5">
      <c r="G19" s="54"/>
      <c r="H19" s="54"/>
      <c r="I19" s="54"/>
      <c r="J19" s="54"/>
      <c r="K19" s="54"/>
      <c r="L19" s="54"/>
      <c r="P19" s="194"/>
      <c r="Q19" s="194"/>
      <c r="R19" s="194"/>
    </row>
    <row r="20" spans="7:18" ht="14.25">
      <c r="G20" s="54"/>
      <c r="H20" s="54"/>
      <c r="I20" s="54"/>
      <c r="J20" s="54"/>
      <c r="K20" s="54"/>
      <c r="L20" s="54"/>
      <c r="O20" s="55" t="s">
        <v>65</v>
      </c>
      <c r="P20" s="193">
        <f>'◆初期入力項目'!D10</f>
        <v>0</v>
      </c>
      <c r="Q20" s="193"/>
      <c r="R20" s="5"/>
    </row>
    <row r="21" spans="7:18" ht="14.25">
      <c r="G21" s="54"/>
      <c r="H21" s="54"/>
      <c r="I21" s="54"/>
      <c r="J21" s="54"/>
      <c r="K21" s="54"/>
      <c r="L21" s="54"/>
      <c r="O21" s="55"/>
      <c r="P21" s="197">
        <f>'◆初期入力項目'!D7</f>
        <v>0</v>
      </c>
      <c r="Q21" s="197"/>
      <c r="R21" s="5"/>
    </row>
    <row r="22" spans="7:18" ht="14.25">
      <c r="G22" s="54"/>
      <c r="H22" s="54"/>
      <c r="I22" s="54"/>
      <c r="J22" s="54"/>
      <c r="K22" s="54"/>
      <c r="L22" s="54"/>
      <c r="O22" s="56" t="s">
        <v>66</v>
      </c>
      <c r="P22" s="198"/>
      <c r="Q22" s="198"/>
      <c r="R22" s="60"/>
    </row>
    <row r="23" spans="7:19" ht="14.25">
      <c r="G23" s="57"/>
      <c r="H23" s="57"/>
      <c r="I23" s="57"/>
      <c r="J23" s="57"/>
      <c r="K23" s="57"/>
      <c r="L23" s="54"/>
      <c r="O23" s="58"/>
      <c r="P23" s="59"/>
      <c r="Q23" s="59"/>
      <c r="R23" s="59"/>
      <c r="S23" s="57"/>
    </row>
    <row r="24" spans="7:12" ht="13.5">
      <c r="G24" s="54"/>
      <c r="H24" s="54"/>
      <c r="I24" s="54"/>
      <c r="J24" s="54"/>
      <c r="K24" s="54"/>
      <c r="L24" s="54"/>
    </row>
  </sheetData>
  <sheetProtection password="CC6F" sheet="1"/>
  <mergeCells count="25">
    <mergeCell ref="D3:D4"/>
    <mergeCell ref="P3:P4"/>
    <mergeCell ref="B1:E1"/>
    <mergeCell ref="G1:P1"/>
    <mergeCell ref="B2:P2"/>
    <mergeCell ref="E3:E4"/>
    <mergeCell ref="F3:H3"/>
    <mergeCell ref="N3:O3"/>
    <mergeCell ref="A13:E13"/>
    <mergeCell ref="A14:L15"/>
    <mergeCell ref="M14:O14"/>
    <mergeCell ref="M15:O15"/>
    <mergeCell ref="P15:R15"/>
    <mergeCell ref="K3:L3"/>
    <mergeCell ref="M3:M4"/>
    <mergeCell ref="A3:A4"/>
    <mergeCell ref="B3:B4"/>
    <mergeCell ref="C3:C4"/>
    <mergeCell ref="O16:R16"/>
    <mergeCell ref="P20:Q20"/>
    <mergeCell ref="P18:R19"/>
    <mergeCell ref="P17:Q17"/>
    <mergeCell ref="I3:J3"/>
    <mergeCell ref="P21:Q22"/>
    <mergeCell ref="Q3:R3"/>
  </mergeCells>
  <printOptions/>
  <pageMargins left="0.41" right="0.21" top="0.75" bottom="0.37" header="0.39" footer="0.18"/>
  <pageSetup orientation="landscape" paperSize="9" scale="85" r:id="rId1"/>
  <headerFooter alignWithMargins="0">
    <oddHeader>&amp;C&amp;14ＮＰＯ法人 川に学ぶ体験活動協議会　旅費支給明細書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7"/>
  <sheetViews>
    <sheetView showZeros="0" zoomScalePageLayoutView="0" workbookViewId="0" topLeftCell="A1">
      <selection activeCell="K8" sqref="K8"/>
    </sheetView>
  </sheetViews>
  <sheetFormatPr defaultColWidth="9.00390625" defaultRowHeight="13.5"/>
  <cols>
    <col min="1" max="1" width="5.25390625" style="0" customWidth="1"/>
    <col min="2" max="6" width="3.25390625" style="0" customWidth="1"/>
    <col min="7" max="7" width="3.875" style="0" customWidth="1"/>
    <col min="8" max="8" width="4.75390625" style="0" customWidth="1"/>
    <col min="9" max="9" width="5.00390625" style="0" customWidth="1"/>
    <col min="10" max="10" width="13.625" style="0" customWidth="1"/>
    <col min="11" max="11" width="6.625" style="0" customWidth="1"/>
    <col min="12" max="12" width="6.375" style="0" customWidth="1"/>
    <col min="13" max="13" width="6.125" style="0" customWidth="1"/>
    <col min="14" max="14" width="5.50390625" style="0" customWidth="1"/>
    <col min="15" max="15" width="4.625" style="0" customWidth="1"/>
    <col min="16" max="16" width="4.125" style="0" customWidth="1"/>
    <col min="17" max="17" width="0.74609375" style="0" customWidth="1"/>
    <col min="18" max="18" width="1.4921875" style="0" customWidth="1"/>
    <col min="19" max="19" width="9.50390625" style="0" customWidth="1"/>
  </cols>
  <sheetData>
    <row r="1" spans="1:21" ht="13.5">
      <c r="A1" s="230" t="s">
        <v>146</v>
      </c>
      <c r="B1" s="230"/>
      <c r="C1" s="230"/>
      <c r="D1" s="68"/>
      <c r="E1" s="68"/>
      <c r="F1" s="68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U1" s="1"/>
    </row>
    <row r="2" spans="1:21" ht="72" customHeight="1">
      <c r="A2" s="67"/>
      <c r="B2" s="67"/>
      <c r="C2" s="67"/>
      <c r="D2" s="68"/>
      <c r="E2" s="68"/>
      <c r="F2" s="68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U2" s="1"/>
    </row>
    <row r="3" spans="1:19" ht="18">
      <c r="A3" s="231" t="s">
        <v>21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3"/>
    </row>
    <row r="4" spans="1:19" ht="18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2"/>
    </row>
    <row r="5" spans="1:18" ht="14.25">
      <c r="A5" s="70" t="s">
        <v>9</v>
      </c>
      <c r="B5" s="70"/>
      <c r="C5" s="70"/>
      <c r="D5" s="70"/>
      <c r="E5" s="70"/>
      <c r="F5" s="70"/>
      <c r="G5" s="70"/>
      <c r="H5" s="70"/>
      <c r="I5" s="70"/>
      <c r="J5" s="13"/>
      <c r="K5" s="13"/>
      <c r="L5" s="13"/>
      <c r="M5" s="13"/>
      <c r="N5" s="13"/>
      <c r="O5" s="13"/>
      <c r="P5" s="13"/>
      <c r="Q5" s="13"/>
      <c r="R5" s="13"/>
    </row>
    <row r="6" spans="1:18" ht="14.25">
      <c r="A6" s="233" t="s">
        <v>10</v>
      </c>
      <c r="B6" s="233"/>
      <c r="C6" s="233"/>
      <c r="D6" s="233"/>
      <c r="E6" s="233"/>
      <c r="F6" s="233"/>
      <c r="G6" s="233"/>
      <c r="H6" s="23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54" customHeight="1">
      <c r="A7" s="71"/>
      <c r="B7" s="71"/>
      <c r="C7" s="71"/>
      <c r="D7" s="71"/>
      <c r="E7" s="71"/>
      <c r="F7" s="71"/>
      <c r="G7" s="71"/>
      <c r="H7" s="71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9" ht="14.25">
      <c r="A8" s="13"/>
      <c r="B8" s="13"/>
      <c r="C8" s="13"/>
      <c r="D8" s="13"/>
      <c r="E8" s="13"/>
      <c r="F8" s="13"/>
      <c r="G8" s="72"/>
      <c r="H8" s="72"/>
      <c r="I8" s="73"/>
      <c r="J8" s="74" t="s">
        <v>30</v>
      </c>
      <c r="K8" s="12" t="s">
        <v>11</v>
      </c>
      <c r="L8" s="234">
        <f>'◆初期入力項目'!D8</f>
        <v>0</v>
      </c>
      <c r="M8" s="234"/>
      <c r="N8" s="12"/>
      <c r="O8" s="12"/>
      <c r="P8" s="12"/>
      <c r="Q8" s="12"/>
      <c r="R8" s="12"/>
      <c r="S8" s="4"/>
    </row>
    <row r="9" spans="1:19" ht="36.75" customHeight="1">
      <c r="A9" s="235"/>
      <c r="B9" s="235"/>
      <c r="C9" s="235"/>
      <c r="D9" s="235"/>
      <c r="E9" s="235"/>
      <c r="F9" s="235"/>
      <c r="G9" s="235"/>
      <c r="H9" s="236"/>
      <c r="I9" s="236"/>
      <c r="J9" s="13"/>
      <c r="K9" s="234">
        <f>'◆初期入力項目'!D9</f>
        <v>0</v>
      </c>
      <c r="L9" s="234"/>
      <c r="M9" s="234"/>
      <c r="N9" s="234"/>
      <c r="O9" s="234"/>
      <c r="P9" s="234"/>
      <c r="Q9" s="234"/>
      <c r="R9" s="234"/>
      <c r="S9" s="5"/>
    </row>
    <row r="10" spans="1:19" ht="23.25" customHeight="1">
      <c r="A10" s="237"/>
      <c r="B10" s="237"/>
      <c r="C10" s="237"/>
      <c r="D10" s="237"/>
      <c r="E10" s="237"/>
      <c r="F10" s="237"/>
      <c r="G10" s="237"/>
      <c r="H10" s="236"/>
      <c r="I10" s="236"/>
      <c r="J10" s="13" t="s">
        <v>22</v>
      </c>
      <c r="K10" s="234">
        <f>'◆初期入力項目'!D6</f>
        <v>0</v>
      </c>
      <c r="L10" s="234"/>
      <c r="M10" s="234"/>
      <c r="N10" s="234"/>
      <c r="O10" s="234"/>
      <c r="P10" s="234"/>
      <c r="Q10" s="234"/>
      <c r="R10" s="234"/>
      <c r="S10" s="5"/>
    </row>
    <row r="11" spans="1:18" ht="27" customHeight="1">
      <c r="A11" s="237"/>
      <c r="B11" s="237"/>
      <c r="C11" s="237"/>
      <c r="D11" s="237"/>
      <c r="E11" s="237"/>
      <c r="F11" s="237"/>
      <c r="G11" s="237"/>
      <c r="H11" s="240" t="s">
        <v>12</v>
      </c>
      <c r="I11" s="240"/>
      <c r="J11" s="13" t="s">
        <v>24</v>
      </c>
      <c r="K11" s="234">
        <f>'◆初期入力項目'!D7</f>
        <v>0</v>
      </c>
      <c r="L11" s="234"/>
      <c r="M11" s="234"/>
      <c r="N11" s="234"/>
      <c r="O11" s="234"/>
      <c r="P11" s="234"/>
      <c r="Q11" s="12"/>
      <c r="R11" s="77"/>
    </row>
    <row r="12" spans="1:18" ht="14.25" customHeight="1">
      <c r="A12" s="75"/>
      <c r="B12" s="75"/>
      <c r="C12" s="75"/>
      <c r="D12" s="75"/>
      <c r="E12" s="75"/>
      <c r="F12" s="75"/>
      <c r="G12" s="75"/>
      <c r="H12" s="76"/>
      <c r="I12" s="76"/>
      <c r="J12" s="13"/>
      <c r="K12" s="12"/>
      <c r="L12" s="12"/>
      <c r="M12" s="12"/>
      <c r="N12" s="12"/>
      <c r="O12" s="12"/>
      <c r="P12" s="12"/>
      <c r="Q12" s="12"/>
      <c r="R12" s="77"/>
    </row>
    <row r="13" spans="1:18" ht="13.5">
      <c r="A13" s="241" t="s">
        <v>26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</row>
    <row r="14" spans="1:19" ht="17.25" customHeight="1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6"/>
    </row>
    <row r="15" spans="1:19" ht="13.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"/>
    </row>
    <row r="16" spans="1:19" ht="14.25">
      <c r="A16" s="239" t="s">
        <v>13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8"/>
    </row>
    <row r="17" spans="1:18" ht="12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</row>
    <row r="18" spans="1:18" ht="12" customHeight="1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</row>
    <row r="19" spans="1:18" ht="27.75" customHeight="1">
      <c r="A19" s="243" t="s">
        <v>80</v>
      </c>
      <c r="B19" s="244"/>
      <c r="C19" s="244"/>
      <c r="D19" s="244"/>
      <c r="E19" s="244"/>
      <c r="F19" s="244"/>
      <c r="G19" s="245">
        <f>'◆初期入力項目'!D13</f>
        <v>0</v>
      </c>
      <c r="H19" s="246"/>
      <c r="I19" s="246"/>
      <c r="J19" s="246"/>
      <c r="K19" s="80" t="s">
        <v>14</v>
      </c>
      <c r="L19" s="246">
        <f>'◆初期入力項目'!D14</f>
        <v>0</v>
      </c>
      <c r="M19" s="246"/>
      <c r="N19" s="246"/>
      <c r="O19" s="246"/>
      <c r="P19" s="244" t="s">
        <v>25</v>
      </c>
      <c r="Q19" s="244"/>
      <c r="R19" s="247"/>
    </row>
    <row r="20" spans="1:18" ht="30" customHeight="1">
      <c r="A20" s="243" t="s">
        <v>15</v>
      </c>
      <c r="B20" s="244"/>
      <c r="C20" s="244"/>
      <c r="D20" s="244"/>
      <c r="E20" s="244"/>
      <c r="F20" s="244"/>
      <c r="G20" s="243">
        <f>'◆初期入力項目'!D15</f>
        <v>0</v>
      </c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7"/>
    </row>
    <row r="21" spans="1:18" ht="30" customHeight="1">
      <c r="A21" s="243" t="s">
        <v>16</v>
      </c>
      <c r="B21" s="255"/>
      <c r="C21" s="255"/>
      <c r="D21" s="255"/>
      <c r="E21" s="255"/>
      <c r="F21" s="255"/>
      <c r="G21" s="252">
        <f>'◆初期入力項目'!D16</f>
        <v>0</v>
      </c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4"/>
    </row>
    <row r="22" spans="1:18" ht="30" customHeight="1">
      <c r="A22" s="243" t="s">
        <v>17</v>
      </c>
      <c r="B22" s="244"/>
      <c r="C22" s="244"/>
      <c r="D22" s="244"/>
      <c r="E22" s="244"/>
      <c r="F22" s="244"/>
      <c r="G22" s="243">
        <f>'◆初期入力項目'!D17</f>
        <v>0</v>
      </c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7"/>
    </row>
    <row r="23" spans="1:18" ht="33" customHeight="1">
      <c r="A23" s="243" t="s">
        <v>38</v>
      </c>
      <c r="B23" s="244"/>
      <c r="C23" s="244"/>
      <c r="D23" s="244"/>
      <c r="E23" s="244"/>
      <c r="F23" s="244"/>
      <c r="G23" s="249">
        <f>'◆初期入力項目'!D18</f>
        <v>0</v>
      </c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1"/>
    </row>
    <row r="24" spans="1:18" ht="13.5" customHeight="1">
      <c r="A24" s="248" t="s">
        <v>81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</row>
    <row r="26" spans="1:18" ht="13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36" spans="1:8" ht="13.5" hidden="1">
      <c r="A36" t="s">
        <v>18</v>
      </c>
      <c r="G36" t="s">
        <v>19</v>
      </c>
      <c r="H36" t="s">
        <v>20</v>
      </c>
    </row>
    <row r="37" spans="1:8" ht="13.5" hidden="1">
      <c r="A37">
        <v>19</v>
      </c>
      <c r="G37">
        <v>1</v>
      </c>
      <c r="H37">
        <v>1</v>
      </c>
    </row>
    <row r="38" spans="1:8" ht="13.5" hidden="1">
      <c r="A38">
        <v>20</v>
      </c>
      <c r="G38">
        <v>2</v>
      </c>
      <c r="H38">
        <v>2</v>
      </c>
    </row>
    <row r="39" spans="1:8" ht="13.5" hidden="1">
      <c r="A39">
        <v>21</v>
      </c>
      <c r="G39">
        <v>3</v>
      </c>
      <c r="H39">
        <v>3</v>
      </c>
    </row>
    <row r="40" spans="1:8" ht="13.5" hidden="1">
      <c r="A40">
        <v>22</v>
      </c>
      <c r="G40">
        <v>4</v>
      </c>
      <c r="H40">
        <v>4</v>
      </c>
    </row>
    <row r="41" spans="1:8" ht="13.5" hidden="1">
      <c r="A41">
        <v>23</v>
      </c>
      <c r="G41">
        <v>5</v>
      </c>
      <c r="H41">
        <v>5</v>
      </c>
    </row>
    <row r="42" spans="1:8" ht="13.5" hidden="1">
      <c r="A42">
        <v>24</v>
      </c>
      <c r="G42">
        <v>6</v>
      </c>
      <c r="H42">
        <v>6</v>
      </c>
    </row>
    <row r="43" spans="1:8" ht="13.5" hidden="1">
      <c r="A43">
        <v>25</v>
      </c>
      <c r="G43">
        <v>7</v>
      </c>
      <c r="H43">
        <v>7</v>
      </c>
    </row>
    <row r="44" spans="1:8" ht="13.5" hidden="1">
      <c r="A44">
        <v>26</v>
      </c>
      <c r="G44">
        <v>8</v>
      </c>
      <c r="H44">
        <v>8</v>
      </c>
    </row>
    <row r="45" spans="1:8" ht="13.5" hidden="1">
      <c r="A45">
        <v>27</v>
      </c>
      <c r="G45">
        <v>9</v>
      </c>
      <c r="H45">
        <v>9</v>
      </c>
    </row>
    <row r="46" spans="1:8" ht="13.5" hidden="1">
      <c r="A46">
        <v>28</v>
      </c>
      <c r="G46">
        <v>10</v>
      </c>
      <c r="H46">
        <v>10</v>
      </c>
    </row>
    <row r="47" spans="1:8" ht="13.5" hidden="1">
      <c r="A47">
        <v>29</v>
      </c>
      <c r="G47">
        <v>11</v>
      </c>
      <c r="H47">
        <v>11</v>
      </c>
    </row>
    <row r="48" spans="1:8" ht="3.75" customHeight="1" hidden="1">
      <c r="A48">
        <v>30</v>
      </c>
      <c r="G48">
        <v>12</v>
      </c>
      <c r="H48">
        <v>12</v>
      </c>
    </row>
    <row r="49" ht="13.5" hidden="1">
      <c r="H49">
        <v>13</v>
      </c>
    </row>
    <row r="50" ht="13.5" hidden="1">
      <c r="H50">
        <v>14</v>
      </c>
    </row>
    <row r="51" ht="13.5" hidden="1">
      <c r="H51">
        <v>15</v>
      </c>
    </row>
    <row r="52" ht="13.5" hidden="1">
      <c r="H52">
        <v>16</v>
      </c>
    </row>
    <row r="53" ht="13.5" hidden="1">
      <c r="H53">
        <v>17</v>
      </c>
    </row>
    <row r="54" ht="13.5" hidden="1">
      <c r="H54">
        <v>18</v>
      </c>
    </row>
    <row r="55" ht="13.5" hidden="1">
      <c r="H55">
        <v>19</v>
      </c>
    </row>
    <row r="56" ht="13.5" hidden="1">
      <c r="H56">
        <v>20</v>
      </c>
    </row>
    <row r="57" ht="13.5" hidden="1">
      <c r="H57">
        <v>21</v>
      </c>
    </row>
    <row r="58" ht="13.5" hidden="1">
      <c r="H58">
        <v>22</v>
      </c>
    </row>
    <row r="59" ht="13.5" hidden="1">
      <c r="H59">
        <v>23</v>
      </c>
    </row>
    <row r="60" ht="13.5" hidden="1">
      <c r="H60">
        <v>24</v>
      </c>
    </row>
    <row r="61" ht="13.5" hidden="1">
      <c r="H61">
        <v>25</v>
      </c>
    </row>
    <row r="62" ht="13.5" hidden="1">
      <c r="H62">
        <v>26</v>
      </c>
    </row>
    <row r="63" ht="13.5" hidden="1">
      <c r="H63">
        <v>27</v>
      </c>
    </row>
    <row r="64" ht="13.5" hidden="1">
      <c r="H64">
        <v>28</v>
      </c>
    </row>
    <row r="65" ht="13.5" hidden="1">
      <c r="H65">
        <v>29</v>
      </c>
    </row>
    <row r="66" ht="13.5" hidden="1">
      <c r="H66">
        <v>30</v>
      </c>
    </row>
    <row r="67" ht="13.5" hidden="1">
      <c r="H67">
        <v>31</v>
      </c>
    </row>
  </sheetData>
  <sheetProtection/>
  <mergeCells count="30">
    <mergeCell ref="A24:R24"/>
    <mergeCell ref="A22:F22"/>
    <mergeCell ref="G22:R22"/>
    <mergeCell ref="A23:F23"/>
    <mergeCell ref="G23:R23"/>
    <mergeCell ref="G21:R21"/>
    <mergeCell ref="A21:F21"/>
    <mergeCell ref="A18:R18"/>
    <mergeCell ref="A19:F19"/>
    <mergeCell ref="G19:J19"/>
    <mergeCell ref="L19:O19"/>
    <mergeCell ref="P19:R19"/>
    <mergeCell ref="A20:F20"/>
    <mergeCell ref="G20:R20"/>
    <mergeCell ref="A10:G10"/>
    <mergeCell ref="H10:I10"/>
    <mergeCell ref="K10:R10"/>
    <mergeCell ref="A14:R14"/>
    <mergeCell ref="A16:R16"/>
    <mergeCell ref="A11:G11"/>
    <mergeCell ref="H11:I11"/>
    <mergeCell ref="K11:P11"/>
    <mergeCell ref="A13:R13"/>
    <mergeCell ref="A1:C1"/>
    <mergeCell ref="A3:R3"/>
    <mergeCell ref="A6:H6"/>
    <mergeCell ref="L8:M8"/>
    <mergeCell ref="A9:G9"/>
    <mergeCell ref="H9:I9"/>
    <mergeCell ref="K9:R9"/>
  </mergeCells>
  <printOptions/>
  <pageMargins left="0.7874015748031497" right="0.7874015748031497" top="0.787401574803149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showZeros="0" workbookViewId="0" topLeftCell="A1">
      <selection activeCell="H7" sqref="H7"/>
    </sheetView>
  </sheetViews>
  <sheetFormatPr defaultColWidth="9.00390625" defaultRowHeight="13.5"/>
  <cols>
    <col min="1" max="1" width="4.125" style="0" customWidth="1"/>
    <col min="2" max="2" width="20.875" style="0" customWidth="1"/>
    <col min="3" max="3" width="14.00390625" style="0" customWidth="1"/>
    <col min="4" max="4" width="23.25390625" style="0" customWidth="1"/>
    <col min="5" max="5" width="2.75390625" style="0" customWidth="1"/>
    <col min="7" max="7" width="2.875" style="0" customWidth="1"/>
    <col min="9" max="9" width="2.625" style="0" customWidth="1"/>
    <col min="10" max="10" width="12.125" style="0" customWidth="1"/>
  </cols>
  <sheetData>
    <row r="1" s="13" customFormat="1" ht="13.5">
      <c r="A1" s="13" t="s">
        <v>147</v>
      </c>
    </row>
    <row r="2" spans="1:9" s="13" customFormat="1" ht="13.5">
      <c r="A2" s="171" t="s">
        <v>156</v>
      </c>
      <c r="B2" s="171"/>
      <c r="C2" s="171"/>
      <c r="D2" s="171"/>
      <c r="E2" s="171"/>
      <c r="F2" s="171"/>
      <c r="G2" s="171"/>
      <c r="H2" s="171"/>
      <c r="I2" s="171"/>
    </row>
    <row r="3" spans="1:9" s="13" customFormat="1" ht="13.5">
      <c r="A3" s="171"/>
      <c r="B3" s="171"/>
      <c r="C3" s="171"/>
      <c r="D3" s="171"/>
      <c r="E3" s="171"/>
      <c r="F3" s="171"/>
      <c r="G3" s="171"/>
      <c r="H3" s="171"/>
      <c r="I3" s="171"/>
    </row>
    <row r="4" spans="1:9" s="13" customFormat="1" ht="33.75" customHeight="1">
      <c r="A4" s="14"/>
      <c r="B4" s="14"/>
      <c r="C4" s="14"/>
      <c r="D4" s="14"/>
      <c r="E4" s="14"/>
      <c r="F4" s="14"/>
      <c r="G4" s="14"/>
      <c r="H4" s="14"/>
      <c r="I4" s="14"/>
    </row>
    <row r="6" spans="1:9" s="13" customFormat="1" ht="50.25" customHeight="1">
      <c r="A6" s="112">
        <v>1</v>
      </c>
      <c r="B6" s="126" t="s">
        <v>24</v>
      </c>
      <c r="C6" s="127"/>
      <c r="D6" s="261">
        <f>'◆初期入力項目'!D7</f>
        <v>0</v>
      </c>
      <c r="E6" s="262"/>
      <c r="F6" s="262"/>
      <c r="G6" s="262"/>
      <c r="H6" s="262"/>
      <c r="I6" s="263"/>
    </row>
    <row r="7" spans="1:10" s="13" customFormat="1" ht="50.25" customHeight="1">
      <c r="A7" s="112">
        <v>2</v>
      </c>
      <c r="B7" s="256" t="s">
        <v>141</v>
      </c>
      <c r="C7" s="257"/>
      <c r="D7" s="124">
        <v>2016</v>
      </c>
      <c r="E7" s="131" t="s">
        <v>70</v>
      </c>
      <c r="F7" s="125"/>
      <c r="G7" s="131" t="s">
        <v>71</v>
      </c>
      <c r="H7" s="125"/>
      <c r="I7" s="132" t="s">
        <v>20</v>
      </c>
      <c r="J7" s="29" t="s">
        <v>155</v>
      </c>
    </row>
    <row r="8" spans="1:9" s="13" customFormat="1" ht="50.25" customHeight="1">
      <c r="A8" s="112">
        <v>3</v>
      </c>
      <c r="B8" s="256" t="s">
        <v>160</v>
      </c>
      <c r="C8" s="257"/>
      <c r="D8" s="258"/>
      <c r="E8" s="259"/>
      <c r="F8" s="259"/>
      <c r="G8" s="259"/>
      <c r="H8" s="259"/>
      <c r="I8" s="260"/>
    </row>
    <row r="9" spans="1:10" s="13" customFormat="1" ht="50.25" customHeight="1">
      <c r="A9" s="112">
        <v>4</v>
      </c>
      <c r="B9" s="128" t="s">
        <v>130</v>
      </c>
      <c r="C9" s="127"/>
      <c r="D9" s="258"/>
      <c r="E9" s="264"/>
      <c r="F9" s="264"/>
      <c r="G9" s="264"/>
      <c r="H9" s="264"/>
      <c r="I9" s="265"/>
      <c r="J9" s="13" t="s">
        <v>157</v>
      </c>
    </row>
    <row r="10" spans="1:10" s="13" customFormat="1" ht="50.25" customHeight="1">
      <c r="A10" s="112">
        <v>5</v>
      </c>
      <c r="B10" s="129" t="s">
        <v>138</v>
      </c>
      <c r="C10" s="130"/>
      <c r="D10" s="272"/>
      <c r="E10" s="273"/>
      <c r="F10" s="273"/>
      <c r="G10" s="273"/>
      <c r="H10" s="273"/>
      <c r="I10" s="274"/>
      <c r="J10" s="97"/>
    </row>
    <row r="11" spans="1:10" s="13" customFormat="1" ht="50.25" customHeight="1">
      <c r="A11" s="112">
        <v>6</v>
      </c>
      <c r="B11" s="256" t="s">
        <v>139</v>
      </c>
      <c r="C11" s="275"/>
      <c r="D11" s="266">
        <f>INT(D10*10.21%)</f>
        <v>0</v>
      </c>
      <c r="E11" s="267"/>
      <c r="F11" s="267"/>
      <c r="G11" s="267"/>
      <c r="H11" s="267"/>
      <c r="I11" s="268"/>
      <c r="J11" s="13" t="s">
        <v>137</v>
      </c>
    </row>
    <row r="12" spans="1:10" s="13" customFormat="1" ht="50.25" customHeight="1">
      <c r="A12" s="113">
        <v>7</v>
      </c>
      <c r="B12" s="256" t="s">
        <v>140</v>
      </c>
      <c r="C12" s="275"/>
      <c r="D12" s="269">
        <f>D10-D11</f>
        <v>0</v>
      </c>
      <c r="E12" s="270"/>
      <c r="F12" s="270"/>
      <c r="G12" s="270"/>
      <c r="H12" s="270"/>
      <c r="I12" s="271"/>
      <c r="J12" s="13" t="s">
        <v>137</v>
      </c>
    </row>
    <row r="14" spans="1:7" s="136" customFormat="1" ht="17.25">
      <c r="A14" s="133" t="s">
        <v>158</v>
      </c>
      <c r="B14" s="133" t="s">
        <v>7</v>
      </c>
      <c r="C14" s="134"/>
      <c r="D14" s="135" t="s">
        <v>159</v>
      </c>
      <c r="E14" s="135"/>
      <c r="F14" s="135"/>
      <c r="G14" s="135"/>
    </row>
    <row r="20" spans="12:15" s="13" customFormat="1" ht="13.5">
      <c r="L20" s="104"/>
      <c r="M20" s="104"/>
      <c r="N20" s="104"/>
      <c r="O20" s="104"/>
    </row>
    <row r="21" spans="12:15" s="13" customFormat="1" ht="12.75" customHeight="1" hidden="1">
      <c r="L21" s="104"/>
      <c r="M21" s="104"/>
      <c r="N21" s="104"/>
      <c r="O21" s="104"/>
    </row>
    <row r="22" spans="3:15" s="13" customFormat="1" ht="12.75" customHeight="1" hidden="1">
      <c r="C22" s="106" t="s">
        <v>69</v>
      </c>
      <c r="D22" s="106" t="s">
        <v>19</v>
      </c>
      <c r="E22" s="106" t="s">
        <v>20</v>
      </c>
      <c r="F22" s="104"/>
      <c r="G22" s="104"/>
      <c r="H22" s="104"/>
      <c r="I22" s="107" t="s">
        <v>93</v>
      </c>
      <c r="J22" s="101"/>
      <c r="K22" s="101"/>
      <c r="L22" s="104"/>
      <c r="M22" s="104"/>
      <c r="N22" s="104"/>
      <c r="O22" s="104"/>
    </row>
    <row r="23" spans="10:15" s="13" customFormat="1" ht="13.5" hidden="1">
      <c r="J23" s="100"/>
      <c r="K23" s="102"/>
      <c r="L23" s="101"/>
      <c r="M23" s="101"/>
      <c r="N23" s="101"/>
      <c r="O23" s="104"/>
    </row>
    <row r="24" spans="3:15" s="13" customFormat="1" ht="13.5" hidden="1">
      <c r="C24" s="13">
        <v>2013</v>
      </c>
      <c r="D24" s="13">
        <v>1</v>
      </c>
      <c r="E24" s="13">
        <v>1</v>
      </c>
      <c r="I24" s="99" t="s">
        <v>94</v>
      </c>
      <c r="J24" s="98"/>
      <c r="K24" s="103"/>
      <c r="L24" s="105"/>
      <c r="M24" s="105"/>
      <c r="N24" s="105"/>
      <c r="O24" s="104"/>
    </row>
    <row r="25" spans="3:14" s="13" customFormat="1" ht="13.5" hidden="1">
      <c r="C25" s="13">
        <v>2014</v>
      </c>
      <c r="D25" s="13">
        <v>2</v>
      </c>
      <c r="E25" s="13">
        <v>2</v>
      </c>
      <c r="I25" s="99" t="s">
        <v>95</v>
      </c>
      <c r="J25" s="98"/>
      <c r="K25" s="98"/>
      <c r="L25" s="100"/>
      <c r="M25" s="100"/>
      <c r="N25" s="100"/>
    </row>
    <row r="26" spans="1:14" s="13" customFormat="1" ht="13.5" hidden="1">
      <c r="A26" s="30"/>
      <c r="C26" s="13">
        <v>2015</v>
      </c>
      <c r="D26" s="13">
        <v>3</v>
      </c>
      <c r="E26" s="13">
        <v>3</v>
      </c>
      <c r="I26" s="99" t="s">
        <v>96</v>
      </c>
      <c r="J26" s="98"/>
      <c r="K26" s="98"/>
      <c r="L26" s="98"/>
      <c r="M26" s="98"/>
      <c r="N26" s="98"/>
    </row>
    <row r="27" spans="3:14" s="13" customFormat="1" ht="13.5" hidden="1">
      <c r="C27" s="13">
        <v>2016</v>
      </c>
      <c r="D27" s="13">
        <v>4</v>
      </c>
      <c r="E27" s="13">
        <v>4</v>
      </c>
      <c r="I27" s="99" t="s">
        <v>97</v>
      </c>
      <c r="J27" s="98"/>
      <c r="K27" s="98"/>
      <c r="L27" s="98"/>
      <c r="M27" s="98"/>
      <c r="N27" s="98"/>
    </row>
    <row r="28" spans="3:14" s="13" customFormat="1" ht="13.5" hidden="1">
      <c r="C28" s="13">
        <v>2017</v>
      </c>
      <c r="D28" s="13">
        <v>5</v>
      </c>
      <c r="E28" s="13">
        <v>5</v>
      </c>
      <c r="I28" s="99" t="s">
        <v>98</v>
      </c>
      <c r="J28" s="98"/>
      <c r="K28" s="98"/>
      <c r="L28" s="98"/>
      <c r="M28" s="98"/>
      <c r="N28" s="98"/>
    </row>
    <row r="29" spans="3:14" s="13" customFormat="1" ht="13.5" hidden="1">
      <c r="C29" s="13">
        <v>2018</v>
      </c>
      <c r="D29" s="13">
        <v>6</v>
      </c>
      <c r="E29" s="13">
        <v>6</v>
      </c>
      <c r="I29" s="99" t="s">
        <v>99</v>
      </c>
      <c r="J29" s="98"/>
      <c r="K29" s="98"/>
      <c r="L29" s="98"/>
      <c r="M29" s="98"/>
      <c r="N29" s="98"/>
    </row>
    <row r="30" spans="3:14" s="13" customFormat="1" ht="13.5" hidden="1">
      <c r="C30" s="13">
        <v>2019</v>
      </c>
      <c r="D30" s="13">
        <v>7</v>
      </c>
      <c r="E30" s="13">
        <v>7</v>
      </c>
      <c r="I30" s="99" t="s">
        <v>100</v>
      </c>
      <c r="J30" s="98"/>
      <c r="K30" s="98"/>
      <c r="L30" s="98"/>
      <c r="M30" s="98"/>
      <c r="N30" s="98"/>
    </row>
    <row r="31" spans="3:14" s="13" customFormat="1" ht="13.5" hidden="1">
      <c r="C31" s="13">
        <v>2020</v>
      </c>
      <c r="D31" s="13">
        <v>8</v>
      </c>
      <c r="E31" s="13">
        <v>8</v>
      </c>
      <c r="I31" s="99" t="s">
        <v>101</v>
      </c>
      <c r="J31" s="98"/>
      <c r="K31" s="98"/>
      <c r="L31" s="98"/>
      <c r="M31" s="98"/>
      <c r="N31" s="98"/>
    </row>
    <row r="32" spans="3:14" s="13" customFormat="1" ht="13.5" hidden="1">
      <c r="C32" s="13">
        <v>2021</v>
      </c>
      <c r="D32" s="13">
        <v>9</v>
      </c>
      <c r="E32" s="13">
        <v>9</v>
      </c>
      <c r="I32" s="99" t="s">
        <v>102</v>
      </c>
      <c r="J32" s="98"/>
      <c r="K32" s="98"/>
      <c r="L32" s="98"/>
      <c r="M32" s="98"/>
      <c r="N32" s="98"/>
    </row>
    <row r="33" spans="3:14" s="13" customFormat="1" ht="13.5" hidden="1">
      <c r="C33" s="13">
        <v>2022</v>
      </c>
      <c r="D33" s="13">
        <v>10</v>
      </c>
      <c r="E33" s="13">
        <v>10</v>
      </c>
      <c r="I33" s="99" t="s">
        <v>103</v>
      </c>
      <c r="J33" s="98"/>
      <c r="K33" s="98"/>
      <c r="L33" s="98"/>
      <c r="M33" s="98"/>
      <c r="N33" s="98"/>
    </row>
    <row r="34" spans="4:14" s="13" customFormat="1" ht="13.5" hidden="1">
      <c r="D34" s="13">
        <v>11</v>
      </c>
      <c r="E34" s="13">
        <v>11</v>
      </c>
      <c r="I34" s="99" t="s">
        <v>104</v>
      </c>
      <c r="J34" s="98"/>
      <c r="K34" s="98"/>
      <c r="L34" s="98"/>
      <c r="M34" s="98"/>
      <c r="N34" s="98"/>
    </row>
    <row r="35" spans="4:14" s="13" customFormat="1" ht="13.5" hidden="1">
      <c r="D35" s="13">
        <v>12</v>
      </c>
      <c r="E35" s="13">
        <v>12</v>
      </c>
      <c r="I35" s="99" t="s">
        <v>105</v>
      </c>
      <c r="J35" s="98"/>
      <c r="K35" s="98"/>
      <c r="L35" s="98"/>
      <c r="M35" s="98"/>
      <c r="N35" s="98"/>
    </row>
    <row r="36" spans="5:14" s="13" customFormat="1" ht="13.5" hidden="1">
      <c r="E36" s="13">
        <v>13</v>
      </c>
      <c r="I36" s="99" t="s">
        <v>106</v>
      </c>
      <c r="J36" s="98"/>
      <c r="K36" s="98"/>
      <c r="L36" s="98"/>
      <c r="M36" s="98"/>
      <c r="N36" s="98"/>
    </row>
    <row r="37" spans="5:14" s="13" customFormat="1" ht="13.5" hidden="1">
      <c r="E37" s="13">
        <v>14</v>
      </c>
      <c r="I37" s="99" t="s">
        <v>107</v>
      </c>
      <c r="J37" s="98"/>
      <c r="K37" s="98"/>
      <c r="L37" s="98"/>
      <c r="M37" s="98"/>
      <c r="N37" s="98"/>
    </row>
    <row r="38" spans="5:14" s="13" customFormat="1" ht="13.5" hidden="1">
      <c r="E38" s="13">
        <v>15</v>
      </c>
      <c r="I38" s="99" t="s">
        <v>108</v>
      </c>
      <c r="J38" s="98"/>
      <c r="K38" s="98"/>
      <c r="L38" s="98"/>
      <c r="M38" s="98"/>
      <c r="N38" s="98"/>
    </row>
    <row r="39" spans="5:14" s="13" customFormat="1" ht="13.5" hidden="1">
      <c r="E39" s="13">
        <v>16</v>
      </c>
      <c r="I39" s="99" t="s">
        <v>109</v>
      </c>
      <c r="J39" s="98"/>
      <c r="K39" s="98"/>
      <c r="L39" s="98"/>
      <c r="M39" s="98"/>
      <c r="N39" s="98"/>
    </row>
    <row r="40" spans="5:14" s="13" customFormat="1" ht="13.5" hidden="1">
      <c r="E40" s="13">
        <v>17</v>
      </c>
      <c r="I40" s="99" t="s">
        <v>110</v>
      </c>
      <c r="J40" s="98"/>
      <c r="K40" s="98"/>
      <c r="L40" s="98"/>
      <c r="M40" s="98"/>
      <c r="N40" s="98"/>
    </row>
    <row r="41" spans="5:14" s="13" customFormat="1" ht="13.5" hidden="1">
      <c r="E41" s="13">
        <v>18</v>
      </c>
      <c r="I41" s="99" t="s">
        <v>111</v>
      </c>
      <c r="J41" s="98"/>
      <c r="K41" s="98"/>
      <c r="L41" s="98"/>
      <c r="M41" s="98"/>
      <c r="N41" s="98"/>
    </row>
    <row r="42" spans="5:14" s="13" customFormat="1" ht="13.5" hidden="1">
      <c r="E42" s="13">
        <v>19</v>
      </c>
      <c r="I42" s="99" t="s">
        <v>112</v>
      </c>
      <c r="J42" s="98"/>
      <c r="K42" s="98"/>
      <c r="L42" s="98"/>
      <c r="M42" s="98"/>
      <c r="N42" s="98"/>
    </row>
    <row r="43" spans="5:14" s="13" customFormat="1" ht="13.5" hidden="1">
      <c r="E43" s="13">
        <v>20</v>
      </c>
      <c r="I43" s="99" t="s">
        <v>113</v>
      </c>
      <c r="J43" s="98"/>
      <c r="K43" s="98"/>
      <c r="L43" s="98"/>
      <c r="M43" s="98"/>
      <c r="N43" s="98"/>
    </row>
    <row r="44" spans="5:14" s="13" customFormat="1" ht="13.5" hidden="1">
      <c r="E44" s="13">
        <v>21</v>
      </c>
      <c r="I44" s="99" t="s">
        <v>114</v>
      </c>
      <c r="J44" s="98"/>
      <c r="K44" s="98"/>
      <c r="L44" s="98"/>
      <c r="M44" s="98"/>
      <c r="N44" s="98"/>
    </row>
    <row r="45" spans="5:14" s="13" customFormat="1" ht="13.5" hidden="1">
      <c r="E45" s="13">
        <v>22</v>
      </c>
      <c r="I45" s="99" t="s">
        <v>115</v>
      </c>
      <c r="J45" s="98"/>
      <c r="K45" s="98"/>
      <c r="L45" s="98"/>
      <c r="M45" s="98"/>
      <c r="N45" s="98"/>
    </row>
    <row r="46" spans="5:14" s="13" customFormat="1" ht="13.5" hidden="1">
      <c r="E46" s="13">
        <v>23</v>
      </c>
      <c r="I46" s="99" t="s">
        <v>116</v>
      </c>
      <c r="J46" s="98"/>
      <c r="K46" s="98"/>
      <c r="L46" s="98"/>
      <c r="M46" s="98"/>
      <c r="N46" s="98"/>
    </row>
    <row r="47" spans="5:14" s="13" customFormat="1" ht="13.5" hidden="1">
      <c r="E47" s="13">
        <v>24</v>
      </c>
      <c r="I47" s="99" t="s">
        <v>117</v>
      </c>
      <c r="J47" s="98"/>
      <c r="K47" s="98"/>
      <c r="L47" s="98"/>
      <c r="M47" s="98"/>
      <c r="N47" s="98"/>
    </row>
    <row r="48" spans="5:14" s="13" customFormat="1" ht="13.5" hidden="1">
      <c r="E48" s="13">
        <v>25</v>
      </c>
      <c r="I48" s="99" t="s">
        <v>118</v>
      </c>
      <c r="J48" s="98"/>
      <c r="K48" s="98"/>
      <c r="L48" s="98"/>
      <c r="M48" s="98"/>
      <c r="N48" s="98"/>
    </row>
    <row r="49" spans="5:14" s="13" customFormat="1" ht="13.5" hidden="1">
      <c r="E49" s="13">
        <v>26</v>
      </c>
      <c r="I49" s="99" t="s">
        <v>119</v>
      </c>
      <c r="J49" s="98"/>
      <c r="K49" s="98"/>
      <c r="L49" s="98"/>
      <c r="M49" s="98"/>
      <c r="N49" s="98"/>
    </row>
    <row r="50" spans="5:14" s="13" customFormat="1" ht="13.5" hidden="1">
      <c r="E50" s="13">
        <v>27</v>
      </c>
      <c r="I50" s="99" t="s">
        <v>120</v>
      </c>
      <c r="J50" s="98"/>
      <c r="K50" s="98"/>
      <c r="L50" s="98"/>
      <c r="M50" s="98"/>
      <c r="N50" s="98"/>
    </row>
    <row r="51" spans="5:14" s="13" customFormat="1" ht="13.5" hidden="1">
      <c r="E51" s="13">
        <v>28</v>
      </c>
      <c r="I51" s="99" t="s">
        <v>121</v>
      </c>
      <c r="J51" s="98"/>
      <c r="K51" s="98"/>
      <c r="L51" s="98"/>
      <c r="M51" s="98"/>
      <c r="N51" s="98"/>
    </row>
    <row r="52" spans="5:14" s="13" customFormat="1" ht="13.5" hidden="1">
      <c r="E52" s="13">
        <v>29</v>
      </c>
      <c r="I52" s="99" t="s">
        <v>122</v>
      </c>
      <c r="J52" s="98"/>
      <c r="K52" s="98"/>
      <c r="L52" s="98"/>
      <c r="M52" s="98"/>
      <c r="N52" s="98"/>
    </row>
    <row r="53" spans="5:14" s="13" customFormat="1" ht="13.5" hidden="1">
      <c r="E53" s="13">
        <v>30</v>
      </c>
      <c r="I53" s="99" t="s">
        <v>123</v>
      </c>
      <c r="J53" s="98"/>
      <c r="K53" s="98"/>
      <c r="L53" s="98"/>
      <c r="M53" s="98"/>
      <c r="N53" s="98"/>
    </row>
    <row r="54" spans="5:14" s="13" customFormat="1" ht="13.5" hidden="1">
      <c r="E54" s="13">
        <v>31</v>
      </c>
      <c r="I54" s="99" t="s">
        <v>124</v>
      </c>
      <c r="J54" s="98"/>
      <c r="K54" s="98"/>
      <c r="L54" s="98"/>
      <c r="M54" s="98"/>
      <c r="N54" s="98"/>
    </row>
    <row r="55" spans="9:14" s="13" customFormat="1" ht="13.5" hidden="1">
      <c r="I55" s="99" t="s">
        <v>125</v>
      </c>
      <c r="J55" s="98"/>
      <c r="K55" s="98"/>
      <c r="L55" s="98"/>
      <c r="M55" s="98"/>
      <c r="N55" s="98"/>
    </row>
    <row r="56" spans="9:14" s="13" customFormat="1" ht="13.5" hidden="1">
      <c r="I56" s="99" t="s">
        <v>126</v>
      </c>
      <c r="J56" s="98"/>
      <c r="K56" s="98"/>
      <c r="L56" s="98"/>
      <c r="M56" s="98"/>
      <c r="N56" s="98"/>
    </row>
    <row r="57" spans="9:14" s="13" customFormat="1" ht="13.5" hidden="1">
      <c r="I57" s="99" t="s">
        <v>127</v>
      </c>
      <c r="J57" s="98"/>
      <c r="K57" s="98"/>
      <c r="L57" s="98"/>
      <c r="M57" s="98"/>
      <c r="N57" s="98"/>
    </row>
    <row r="58" spans="9:14" s="13" customFormat="1" ht="13.5" hidden="1">
      <c r="I58" s="99" t="s">
        <v>128</v>
      </c>
      <c r="L58" s="98"/>
      <c r="M58" s="98"/>
      <c r="N58" s="98"/>
    </row>
    <row r="59" s="13" customFormat="1" ht="13.5" hidden="1"/>
    <row r="60" s="13" customFormat="1" ht="13.5"/>
  </sheetData>
  <sheetProtection password="CC6F" sheet="1"/>
  <mergeCells count="11">
    <mergeCell ref="D11:I11"/>
    <mergeCell ref="D12:I12"/>
    <mergeCell ref="D10:I10"/>
    <mergeCell ref="B11:C11"/>
    <mergeCell ref="B12:C12"/>
    <mergeCell ref="A2:I3"/>
    <mergeCell ref="B7:C7"/>
    <mergeCell ref="B8:C8"/>
    <mergeCell ref="D8:I8"/>
    <mergeCell ref="D6:I6"/>
    <mergeCell ref="D9:I9"/>
  </mergeCells>
  <dataValidations count="3">
    <dataValidation type="list" showInputMessage="1" showErrorMessage="1" sqref="D7">
      <formula1>$C$23:$C$33</formula1>
    </dataValidation>
    <dataValidation type="list" showInputMessage="1" showErrorMessage="1" sqref="F7">
      <formula1>$D$23:$D$35</formula1>
    </dataValidation>
    <dataValidation type="list" showInputMessage="1" showErrorMessage="1" sqref="H7">
      <formula1>$E$23:$E$54</formula1>
    </dataValidation>
  </dataValidations>
  <printOptions/>
  <pageMargins left="0.7" right="0.7" top="0.75" bottom="0.75" header="0.3" footer="0.3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H7" sqref="H7"/>
    </sheetView>
  </sheetViews>
  <sheetFormatPr defaultColWidth="9.00390625" defaultRowHeight="13.5"/>
  <cols>
    <col min="1" max="1" width="4.125" style="0" customWidth="1"/>
    <col min="2" max="2" width="20.875" style="0" customWidth="1"/>
    <col min="3" max="3" width="14.00390625" style="0" customWidth="1"/>
    <col min="4" max="4" width="23.25390625" style="0" customWidth="1"/>
    <col min="5" max="5" width="2.75390625" style="0" customWidth="1"/>
    <col min="7" max="7" width="2.875" style="0" customWidth="1"/>
    <col min="9" max="9" width="2.625" style="0" customWidth="1"/>
    <col min="10" max="10" width="12.125" style="0" customWidth="1"/>
  </cols>
  <sheetData>
    <row r="1" s="13" customFormat="1" ht="13.5">
      <c r="A1" s="13" t="s">
        <v>147</v>
      </c>
    </row>
    <row r="2" spans="1:9" s="13" customFormat="1" ht="13.5">
      <c r="A2" s="171" t="s">
        <v>156</v>
      </c>
      <c r="B2" s="171"/>
      <c r="C2" s="171"/>
      <c r="D2" s="171"/>
      <c r="E2" s="171"/>
      <c r="F2" s="171"/>
      <c r="G2" s="171"/>
      <c r="H2" s="171"/>
      <c r="I2" s="171"/>
    </row>
    <row r="3" spans="1:9" s="13" customFormat="1" ht="13.5">
      <c r="A3" s="171"/>
      <c r="B3" s="171"/>
      <c r="C3" s="171"/>
      <c r="D3" s="171"/>
      <c r="E3" s="171"/>
      <c r="F3" s="171"/>
      <c r="G3" s="171"/>
      <c r="H3" s="171"/>
      <c r="I3" s="171"/>
    </row>
    <row r="4" spans="1:9" s="13" customFormat="1" ht="33.75" customHeight="1">
      <c r="A4" s="14"/>
      <c r="B4" s="14"/>
      <c r="C4" s="14"/>
      <c r="D4" s="14"/>
      <c r="E4" s="14"/>
      <c r="F4" s="14"/>
      <c r="G4" s="14"/>
      <c r="H4" s="14"/>
      <c r="I4" s="14"/>
    </row>
    <row r="6" spans="1:9" s="13" customFormat="1" ht="50.25" customHeight="1">
      <c r="A6" s="112">
        <v>1</v>
      </c>
      <c r="B6" s="126" t="s">
        <v>24</v>
      </c>
      <c r="C6" s="127"/>
      <c r="D6" s="261">
        <f>'◆初期入力項目'!D7</f>
        <v>0</v>
      </c>
      <c r="E6" s="262"/>
      <c r="F6" s="262"/>
      <c r="G6" s="262"/>
      <c r="H6" s="262"/>
      <c r="I6" s="263"/>
    </row>
    <row r="7" spans="1:10" s="13" customFormat="1" ht="50.25" customHeight="1">
      <c r="A7" s="112">
        <v>2</v>
      </c>
      <c r="B7" s="256" t="s">
        <v>141</v>
      </c>
      <c r="C7" s="257"/>
      <c r="D7" s="124">
        <v>2016</v>
      </c>
      <c r="E7" s="131" t="s">
        <v>70</v>
      </c>
      <c r="F7" s="125"/>
      <c r="G7" s="131" t="s">
        <v>71</v>
      </c>
      <c r="H7" s="125"/>
      <c r="I7" s="132" t="s">
        <v>20</v>
      </c>
      <c r="J7" s="29" t="s">
        <v>155</v>
      </c>
    </row>
    <row r="8" spans="1:9" s="13" customFormat="1" ht="50.25" customHeight="1">
      <c r="A8" s="112">
        <v>3</v>
      </c>
      <c r="B8" s="256" t="s">
        <v>160</v>
      </c>
      <c r="C8" s="257"/>
      <c r="D8" s="258"/>
      <c r="E8" s="259"/>
      <c r="F8" s="259"/>
      <c r="G8" s="259"/>
      <c r="H8" s="259"/>
      <c r="I8" s="260"/>
    </row>
    <row r="9" spans="1:10" s="13" customFormat="1" ht="50.25" customHeight="1">
      <c r="A9" s="112">
        <v>4</v>
      </c>
      <c r="B9" s="128" t="s">
        <v>130</v>
      </c>
      <c r="C9" s="127"/>
      <c r="D9" s="258"/>
      <c r="E9" s="264"/>
      <c r="F9" s="264"/>
      <c r="G9" s="264"/>
      <c r="H9" s="264"/>
      <c r="I9" s="265"/>
      <c r="J9" s="13" t="s">
        <v>157</v>
      </c>
    </row>
    <row r="10" spans="1:10" s="13" customFormat="1" ht="50.25" customHeight="1">
      <c r="A10" s="112">
        <v>5</v>
      </c>
      <c r="B10" s="129" t="s">
        <v>138</v>
      </c>
      <c r="C10" s="130"/>
      <c r="D10" s="272"/>
      <c r="E10" s="273"/>
      <c r="F10" s="273"/>
      <c r="G10" s="273"/>
      <c r="H10" s="273"/>
      <c r="I10" s="274"/>
      <c r="J10" s="97"/>
    </row>
    <row r="11" spans="1:10" s="13" customFormat="1" ht="50.25" customHeight="1">
      <c r="A11" s="112">
        <v>6</v>
      </c>
      <c r="B11" s="256" t="s">
        <v>139</v>
      </c>
      <c r="C11" s="275"/>
      <c r="D11" s="266">
        <f>INT(D10*10.21%)</f>
        <v>0</v>
      </c>
      <c r="E11" s="267"/>
      <c r="F11" s="267"/>
      <c r="G11" s="267"/>
      <c r="H11" s="267"/>
      <c r="I11" s="268"/>
      <c r="J11" s="13" t="s">
        <v>137</v>
      </c>
    </row>
    <row r="12" spans="1:10" s="13" customFormat="1" ht="50.25" customHeight="1">
      <c r="A12" s="113">
        <v>7</v>
      </c>
      <c r="B12" s="256" t="s">
        <v>140</v>
      </c>
      <c r="C12" s="275"/>
      <c r="D12" s="269">
        <f>D10-D11</f>
        <v>0</v>
      </c>
      <c r="E12" s="270"/>
      <c r="F12" s="270"/>
      <c r="G12" s="270"/>
      <c r="H12" s="270"/>
      <c r="I12" s="271"/>
      <c r="J12" s="13" t="s">
        <v>137</v>
      </c>
    </row>
    <row r="14" spans="1:7" s="136" customFormat="1" ht="17.25">
      <c r="A14" s="133" t="s">
        <v>158</v>
      </c>
      <c r="B14" s="133" t="s">
        <v>7</v>
      </c>
      <c r="C14" s="134"/>
      <c r="D14" s="135" t="s">
        <v>159</v>
      </c>
      <c r="E14" s="135"/>
      <c r="F14" s="135"/>
      <c r="G14" s="135"/>
    </row>
    <row r="20" spans="12:15" s="13" customFormat="1" ht="13.5">
      <c r="L20" s="104"/>
      <c r="M20" s="104"/>
      <c r="N20" s="104"/>
      <c r="O20" s="104"/>
    </row>
    <row r="21" spans="12:15" s="13" customFormat="1" ht="12.75" customHeight="1" hidden="1">
      <c r="L21" s="104"/>
      <c r="M21" s="104"/>
      <c r="N21" s="104"/>
      <c r="O21" s="104"/>
    </row>
    <row r="22" spans="3:15" s="13" customFormat="1" ht="12.75" customHeight="1" hidden="1">
      <c r="C22" s="106" t="s">
        <v>69</v>
      </c>
      <c r="D22" s="106" t="s">
        <v>19</v>
      </c>
      <c r="E22" s="106" t="s">
        <v>20</v>
      </c>
      <c r="F22" s="104"/>
      <c r="G22" s="104"/>
      <c r="H22" s="104"/>
      <c r="I22" s="107" t="s">
        <v>93</v>
      </c>
      <c r="J22" s="101"/>
      <c r="K22" s="101"/>
      <c r="L22" s="104"/>
      <c r="M22" s="104"/>
      <c r="N22" s="104"/>
      <c r="O22" s="104"/>
    </row>
    <row r="23" spans="10:15" s="13" customFormat="1" ht="13.5" hidden="1">
      <c r="J23" s="100"/>
      <c r="K23" s="102"/>
      <c r="L23" s="101"/>
      <c r="M23" s="101"/>
      <c r="N23" s="101"/>
      <c r="O23" s="104"/>
    </row>
    <row r="24" spans="3:15" s="13" customFormat="1" ht="13.5" hidden="1">
      <c r="C24" s="13">
        <v>2013</v>
      </c>
      <c r="D24" s="13">
        <v>1</v>
      </c>
      <c r="E24" s="13">
        <v>1</v>
      </c>
      <c r="I24" s="99" t="s">
        <v>94</v>
      </c>
      <c r="J24" s="98"/>
      <c r="K24" s="103"/>
      <c r="L24" s="105"/>
      <c r="M24" s="105"/>
      <c r="N24" s="105"/>
      <c r="O24" s="104"/>
    </row>
    <row r="25" spans="3:14" s="13" customFormat="1" ht="13.5" hidden="1">
      <c r="C25" s="13">
        <v>2014</v>
      </c>
      <c r="D25" s="13">
        <v>2</v>
      </c>
      <c r="E25" s="13">
        <v>2</v>
      </c>
      <c r="I25" s="99" t="s">
        <v>95</v>
      </c>
      <c r="J25" s="98"/>
      <c r="K25" s="98"/>
      <c r="L25" s="100"/>
      <c r="M25" s="100"/>
      <c r="N25" s="100"/>
    </row>
    <row r="26" spans="1:14" s="13" customFormat="1" ht="13.5" hidden="1">
      <c r="A26" s="30"/>
      <c r="C26" s="13">
        <v>2015</v>
      </c>
      <c r="D26" s="13">
        <v>3</v>
      </c>
      <c r="E26" s="13">
        <v>3</v>
      </c>
      <c r="I26" s="99" t="s">
        <v>96</v>
      </c>
      <c r="J26" s="98"/>
      <c r="K26" s="98"/>
      <c r="L26" s="98"/>
      <c r="M26" s="98"/>
      <c r="N26" s="98"/>
    </row>
    <row r="27" spans="3:14" s="13" customFormat="1" ht="13.5" hidden="1">
      <c r="C27" s="13">
        <v>2016</v>
      </c>
      <c r="D27" s="13">
        <v>4</v>
      </c>
      <c r="E27" s="13">
        <v>4</v>
      </c>
      <c r="I27" s="99" t="s">
        <v>97</v>
      </c>
      <c r="J27" s="98"/>
      <c r="K27" s="98"/>
      <c r="L27" s="98"/>
      <c r="M27" s="98"/>
      <c r="N27" s="98"/>
    </row>
    <row r="28" spans="3:14" s="13" customFormat="1" ht="13.5" hidden="1">
      <c r="C28" s="13">
        <v>2017</v>
      </c>
      <c r="D28" s="13">
        <v>5</v>
      </c>
      <c r="E28" s="13">
        <v>5</v>
      </c>
      <c r="I28" s="99" t="s">
        <v>98</v>
      </c>
      <c r="J28" s="98"/>
      <c r="K28" s="98"/>
      <c r="L28" s="98"/>
      <c r="M28" s="98"/>
      <c r="N28" s="98"/>
    </row>
    <row r="29" spans="3:14" s="13" customFormat="1" ht="13.5" hidden="1">
      <c r="C29" s="13">
        <v>2018</v>
      </c>
      <c r="D29" s="13">
        <v>6</v>
      </c>
      <c r="E29" s="13">
        <v>6</v>
      </c>
      <c r="I29" s="99" t="s">
        <v>99</v>
      </c>
      <c r="J29" s="98"/>
      <c r="K29" s="98"/>
      <c r="L29" s="98"/>
      <c r="M29" s="98"/>
      <c r="N29" s="98"/>
    </row>
    <row r="30" spans="3:14" s="13" customFormat="1" ht="13.5" hidden="1">
      <c r="C30" s="13">
        <v>2019</v>
      </c>
      <c r="D30" s="13">
        <v>7</v>
      </c>
      <c r="E30" s="13">
        <v>7</v>
      </c>
      <c r="I30" s="99" t="s">
        <v>100</v>
      </c>
      <c r="J30" s="98"/>
      <c r="K30" s="98"/>
      <c r="L30" s="98"/>
      <c r="M30" s="98"/>
      <c r="N30" s="98"/>
    </row>
    <row r="31" spans="3:14" s="13" customFormat="1" ht="13.5" hidden="1">
      <c r="C31" s="13">
        <v>2020</v>
      </c>
      <c r="D31" s="13">
        <v>8</v>
      </c>
      <c r="E31" s="13">
        <v>8</v>
      </c>
      <c r="I31" s="99" t="s">
        <v>101</v>
      </c>
      <c r="J31" s="98"/>
      <c r="K31" s="98"/>
      <c r="L31" s="98"/>
      <c r="M31" s="98"/>
      <c r="N31" s="98"/>
    </row>
    <row r="32" spans="3:14" s="13" customFormat="1" ht="13.5" hidden="1">
      <c r="C32" s="13">
        <v>2021</v>
      </c>
      <c r="D32" s="13">
        <v>9</v>
      </c>
      <c r="E32" s="13">
        <v>9</v>
      </c>
      <c r="I32" s="99" t="s">
        <v>102</v>
      </c>
      <c r="J32" s="98"/>
      <c r="K32" s="98"/>
      <c r="L32" s="98"/>
      <c r="M32" s="98"/>
      <c r="N32" s="98"/>
    </row>
    <row r="33" spans="3:14" s="13" customFormat="1" ht="13.5" hidden="1">
      <c r="C33" s="13">
        <v>2022</v>
      </c>
      <c r="D33" s="13">
        <v>10</v>
      </c>
      <c r="E33" s="13">
        <v>10</v>
      </c>
      <c r="I33" s="99" t="s">
        <v>103</v>
      </c>
      <c r="J33" s="98"/>
      <c r="K33" s="98"/>
      <c r="L33" s="98"/>
      <c r="M33" s="98"/>
      <c r="N33" s="98"/>
    </row>
    <row r="34" spans="4:14" s="13" customFormat="1" ht="13.5" hidden="1">
      <c r="D34" s="13">
        <v>11</v>
      </c>
      <c r="E34" s="13">
        <v>11</v>
      </c>
      <c r="I34" s="99" t="s">
        <v>104</v>
      </c>
      <c r="J34" s="98"/>
      <c r="K34" s="98"/>
      <c r="L34" s="98"/>
      <c r="M34" s="98"/>
      <c r="N34" s="98"/>
    </row>
    <row r="35" spans="4:14" s="13" customFormat="1" ht="13.5" hidden="1">
      <c r="D35" s="13">
        <v>12</v>
      </c>
      <c r="E35" s="13">
        <v>12</v>
      </c>
      <c r="I35" s="99" t="s">
        <v>105</v>
      </c>
      <c r="J35" s="98"/>
      <c r="K35" s="98"/>
      <c r="L35" s="98"/>
      <c r="M35" s="98"/>
      <c r="N35" s="98"/>
    </row>
    <row r="36" spans="5:14" s="13" customFormat="1" ht="13.5" hidden="1">
      <c r="E36" s="13">
        <v>13</v>
      </c>
      <c r="I36" s="99" t="s">
        <v>106</v>
      </c>
      <c r="J36" s="98"/>
      <c r="K36" s="98"/>
      <c r="L36" s="98"/>
      <c r="M36" s="98"/>
      <c r="N36" s="98"/>
    </row>
    <row r="37" spans="5:14" s="13" customFormat="1" ht="13.5" hidden="1">
      <c r="E37" s="13">
        <v>14</v>
      </c>
      <c r="I37" s="99" t="s">
        <v>107</v>
      </c>
      <c r="J37" s="98"/>
      <c r="K37" s="98"/>
      <c r="L37" s="98"/>
      <c r="M37" s="98"/>
      <c r="N37" s="98"/>
    </row>
    <row r="38" spans="5:14" s="13" customFormat="1" ht="13.5" hidden="1">
      <c r="E38" s="13">
        <v>15</v>
      </c>
      <c r="I38" s="99" t="s">
        <v>108</v>
      </c>
      <c r="J38" s="98"/>
      <c r="K38" s="98"/>
      <c r="L38" s="98"/>
      <c r="M38" s="98"/>
      <c r="N38" s="98"/>
    </row>
    <row r="39" spans="5:14" s="13" customFormat="1" ht="13.5" hidden="1">
      <c r="E39" s="13">
        <v>16</v>
      </c>
      <c r="I39" s="99" t="s">
        <v>109</v>
      </c>
      <c r="J39" s="98"/>
      <c r="K39" s="98"/>
      <c r="L39" s="98"/>
      <c r="M39" s="98"/>
      <c r="N39" s="98"/>
    </row>
    <row r="40" spans="5:14" s="13" customFormat="1" ht="13.5" hidden="1">
      <c r="E40" s="13">
        <v>17</v>
      </c>
      <c r="I40" s="99" t="s">
        <v>110</v>
      </c>
      <c r="J40" s="98"/>
      <c r="K40" s="98"/>
      <c r="L40" s="98"/>
      <c r="M40" s="98"/>
      <c r="N40" s="98"/>
    </row>
    <row r="41" spans="5:14" s="13" customFormat="1" ht="13.5" hidden="1">
      <c r="E41" s="13">
        <v>18</v>
      </c>
      <c r="I41" s="99" t="s">
        <v>111</v>
      </c>
      <c r="J41" s="98"/>
      <c r="K41" s="98"/>
      <c r="L41" s="98"/>
      <c r="M41" s="98"/>
      <c r="N41" s="98"/>
    </row>
    <row r="42" spans="5:14" s="13" customFormat="1" ht="13.5" hidden="1">
      <c r="E42" s="13">
        <v>19</v>
      </c>
      <c r="I42" s="99" t="s">
        <v>112</v>
      </c>
      <c r="J42" s="98"/>
      <c r="K42" s="98"/>
      <c r="L42" s="98"/>
      <c r="M42" s="98"/>
      <c r="N42" s="98"/>
    </row>
    <row r="43" spans="5:14" s="13" customFormat="1" ht="13.5" hidden="1">
      <c r="E43" s="13">
        <v>20</v>
      </c>
      <c r="I43" s="99" t="s">
        <v>113</v>
      </c>
      <c r="J43" s="98"/>
      <c r="K43" s="98"/>
      <c r="L43" s="98"/>
      <c r="M43" s="98"/>
      <c r="N43" s="98"/>
    </row>
    <row r="44" spans="5:14" s="13" customFormat="1" ht="13.5" hidden="1">
      <c r="E44" s="13">
        <v>21</v>
      </c>
      <c r="I44" s="99" t="s">
        <v>114</v>
      </c>
      <c r="J44" s="98"/>
      <c r="K44" s="98"/>
      <c r="L44" s="98"/>
      <c r="M44" s="98"/>
      <c r="N44" s="98"/>
    </row>
    <row r="45" spans="5:14" s="13" customFormat="1" ht="13.5" hidden="1">
      <c r="E45" s="13">
        <v>22</v>
      </c>
      <c r="I45" s="99" t="s">
        <v>115</v>
      </c>
      <c r="J45" s="98"/>
      <c r="K45" s="98"/>
      <c r="L45" s="98"/>
      <c r="M45" s="98"/>
      <c r="N45" s="98"/>
    </row>
    <row r="46" spans="5:14" s="13" customFormat="1" ht="13.5" hidden="1">
      <c r="E46" s="13">
        <v>23</v>
      </c>
      <c r="I46" s="99" t="s">
        <v>116</v>
      </c>
      <c r="J46" s="98"/>
      <c r="K46" s="98"/>
      <c r="L46" s="98"/>
      <c r="M46" s="98"/>
      <c r="N46" s="98"/>
    </row>
    <row r="47" spans="5:14" s="13" customFormat="1" ht="13.5" hidden="1">
      <c r="E47" s="13">
        <v>24</v>
      </c>
      <c r="I47" s="99" t="s">
        <v>117</v>
      </c>
      <c r="J47" s="98"/>
      <c r="K47" s="98"/>
      <c r="L47" s="98"/>
      <c r="M47" s="98"/>
      <c r="N47" s="98"/>
    </row>
    <row r="48" spans="5:14" s="13" customFormat="1" ht="13.5" hidden="1">
      <c r="E48" s="13">
        <v>25</v>
      </c>
      <c r="I48" s="99" t="s">
        <v>118</v>
      </c>
      <c r="J48" s="98"/>
      <c r="K48" s="98"/>
      <c r="L48" s="98"/>
      <c r="M48" s="98"/>
      <c r="N48" s="98"/>
    </row>
    <row r="49" spans="5:14" s="13" customFormat="1" ht="13.5" hidden="1">
      <c r="E49" s="13">
        <v>26</v>
      </c>
      <c r="I49" s="99" t="s">
        <v>119</v>
      </c>
      <c r="J49" s="98"/>
      <c r="K49" s="98"/>
      <c r="L49" s="98"/>
      <c r="M49" s="98"/>
      <c r="N49" s="98"/>
    </row>
    <row r="50" spans="5:14" s="13" customFormat="1" ht="13.5" hidden="1">
      <c r="E50" s="13">
        <v>27</v>
      </c>
      <c r="I50" s="99" t="s">
        <v>120</v>
      </c>
      <c r="J50" s="98"/>
      <c r="K50" s="98"/>
      <c r="L50" s="98"/>
      <c r="M50" s="98"/>
      <c r="N50" s="98"/>
    </row>
    <row r="51" spans="5:14" s="13" customFormat="1" ht="13.5" hidden="1">
      <c r="E51" s="13">
        <v>28</v>
      </c>
      <c r="I51" s="99" t="s">
        <v>121</v>
      </c>
      <c r="J51" s="98"/>
      <c r="K51" s="98"/>
      <c r="L51" s="98"/>
      <c r="M51" s="98"/>
      <c r="N51" s="98"/>
    </row>
    <row r="52" spans="5:14" s="13" customFormat="1" ht="13.5" hidden="1">
      <c r="E52" s="13">
        <v>29</v>
      </c>
      <c r="I52" s="99" t="s">
        <v>122</v>
      </c>
      <c r="J52" s="98"/>
      <c r="K52" s="98"/>
      <c r="L52" s="98"/>
      <c r="M52" s="98"/>
      <c r="N52" s="98"/>
    </row>
    <row r="53" spans="5:14" s="13" customFormat="1" ht="13.5" hidden="1">
      <c r="E53" s="13">
        <v>30</v>
      </c>
      <c r="I53" s="99" t="s">
        <v>123</v>
      </c>
      <c r="J53" s="98"/>
      <c r="K53" s="98"/>
      <c r="L53" s="98"/>
      <c r="M53" s="98"/>
      <c r="N53" s="98"/>
    </row>
    <row r="54" spans="5:14" s="13" customFormat="1" ht="13.5" hidden="1">
      <c r="E54" s="13">
        <v>31</v>
      </c>
      <c r="I54" s="99" t="s">
        <v>124</v>
      </c>
      <c r="J54" s="98"/>
      <c r="K54" s="98"/>
      <c r="L54" s="98"/>
      <c r="M54" s="98"/>
      <c r="N54" s="98"/>
    </row>
    <row r="55" spans="9:14" s="13" customFormat="1" ht="13.5" hidden="1">
      <c r="I55" s="99" t="s">
        <v>125</v>
      </c>
      <c r="J55" s="98"/>
      <c r="K55" s="98"/>
      <c r="L55" s="98"/>
      <c r="M55" s="98"/>
      <c r="N55" s="98"/>
    </row>
    <row r="56" spans="9:14" s="13" customFormat="1" ht="13.5" hidden="1">
      <c r="I56" s="99" t="s">
        <v>126</v>
      </c>
      <c r="J56" s="98"/>
      <c r="K56" s="98"/>
      <c r="L56" s="98"/>
      <c r="M56" s="98"/>
      <c r="N56" s="98"/>
    </row>
    <row r="57" spans="9:14" s="13" customFormat="1" ht="13.5" hidden="1">
      <c r="I57" s="99" t="s">
        <v>127</v>
      </c>
      <c r="J57" s="98"/>
      <c r="K57" s="98"/>
      <c r="L57" s="98"/>
      <c r="M57" s="98"/>
      <c r="N57" s="98"/>
    </row>
    <row r="58" spans="9:14" s="13" customFormat="1" ht="13.5" hidden="1">
      <c r="I58" s="99" t="s">
        <v>128</v>
      </c>
      <c r="L58" s="98"/>
      <c r="M58" s="98"/>
      <c r="N58" s="98"/>
    </row>
    <row r="59" s="13" customFormat="1" ht="13.5" hidden="1"/>
    <row r="60" s="13" customFormat="1" ht="13.5"/>
  </sheetData>
  <sheetProtection password="CC6F" sheet="1" objects="1" scenarios="1"/>
  <mergeCells count="11">
    <mergeCell ref="D10:I10"/>
    <mergeCell ref="B11:C11"/>
    <mergeCell ref="D11:I11"/>
    <mergeCell ref="B12:C12"/>
    <mergeCell ref="D12:I12"/>
    <mergeCell ref="A2:I3"/>
    <mergeCell ref="D6:I6"/>
    <mergeCell ref="B7:C7"/>
    <mergeCell ref="B8:C8"/>
    <mergeCell ref="D8:I8"/>
    <mergeCell ref="D9:I9"/>
  </mergeCells>
  <dataValidations count="3">
    <dataValidation type="list" showInputMessage="1" showErrorMessage="1" sqref="H7">
      <formula1>$E$23:$E$54</formula1>
    </dataValidation>
    <dataValidation type="list" showInputMessage="1" showErrorMessage="1" sqref="F7">
      <formula1>$D$23:$D$35</formula1>
    </dataValidation>
    <dataValidation type="list" showInputMessage="1" showErrorMessage="1" sqref="D7">
      <formula1>$C$23:$C$33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J64" sqref="J64"/>
    </sheetView>
  </sheetViews>
  <sheetFormatPr defaultColWidth="9.00390625" defaultRowHeight="13.5"/>
  <cols>
    <col min="1" max="1" width="4.125" style="0" customWidth="1"/>
    <col min="2" max="2" width="20.875" style="0" customWidth="1"/>
    <col min="3" max="3" width="14.00390625" style="0" customWidth="1"/>
    <col min="4" max="4" width="23.25390625" style="0" customWidth="1"/>
    <col min="5" max="5" width="2.75390625" style="0" customWidth="1"/>
    <col min="7" max="7" width="2.875" style="0" customWidth="1"/>
    <col min="9" max="9" width="2.625" style="0" customWidth="1"/>
    <col min="10" max="10" width="12.125" style="0" customWidth="1"/>
  </cols>
  <sheetData>
    <row r="1" s="13" customFormat="1" ht="13.5">
      <c r="A1" s="13" t="s">
        <v>147</v>
      </c>
    </row>
    <row r="2" spans="1:9" s="13" customFormat="1" ht="13.5">
      <c r="A2" s="171" t="s">
        <v>156</v>
      </c>
      <c r="B2" s="171"/>
      <c r="C2" s="171"/>
      <c r="D2" s="171"/>
      <c r="E2" s="171"/>
      <c r="F2" s="171"/>
      <c r="G2" s="171"/>
      <c r="H2" s="171"/>
      <c r="I2" s="171"/>
    </row>
    <row r="3" spans="1:9" s="13" customFormat="1" ht="13.5">
      <c r="A3" s="171"/>
      <c r="B3" s="171"/>
      <c r="C3" s="171"/>
      <c r="D3" s="171"/>
      <c r="E3" s="171"/>
      <c r="F3" s="171"/>
      <c r="G3" s="171"/>
      <c r="H3" s="171"/>
      <c r="I3" s="171"/>
    </row>
    <row r="4" spans="1:9" s="13" customFormat="1" ht="33.75" customHeight="1">
      <c r="A4" s="14"/>
      <c r="B4" s="14"/>
      <c r="C4" s="14"/>
      <c r="D4" s="14"/>
      <c r="E4" s="14"/>
      <c r="F4" s="14"/>
      <c r="G4" s="14"/>
      <c r="H4" s="14"/>
      <c r="I4" s="14"/>
    </row>
    <row r="6" spans="1:9" s="13" customFormat="1" ht="50.25" customHeight="1">
      <c r="A6" s="112">
        <v>1</v>
      </c>
      <c r="B6" s="126" t="s">
        <v>24</v>
      </c>
      <c r="C6" s="127"/>
      <c r="D6" s="261">
        <f>'◆初期入力項目'!D7</f>
        <v>0</v>
      </c>
      <c r="E6" s="262"/>
      <c r="F6" s="262"/>
      <c r="G6" s="262"/>
      <c r="H6" s="262"/>
      <c r="I6" s="263"/>
    </row>
    <row r="7" spans="1:10" s="13" customFormat="1" ht="50.25" customHeight="1">
      <c r="A7" s="112">
        <v>2</v>
      </c>
      <c r="B7" s="256" t="s">
        <v>141</v>
      </c>
      <c r="C7" s="257"/>
      <c r="D7" s="124">
        <v>2016</v>
      </c>
      <c r="E7" s="131" t="s">
        <v>70</v>
      </c>
      <c r="F7" s="125"/>
      <c r="G7" s="131" t="s">
        <v>71</v>
      </c>
      <c r="H7" s="125"/>
      <c r="I7" s="132" t="s">
        <v>20</v>
      </c>
      <c r="J7" s="29" t="s">
        <v>155</v>
      </c>
    </row>
    <row r="8" spans="1:9" s="13" customFormat="1" ht="50.25" customHeight="1">
      <c r="A8" s="112">
        <v>3</v>
      </c>
      <c r="B8" s="256" t="s">
        <v>160</v>
      </c>
      <c r="C8" s="257"/>
      <c r="D8" s="258"/>
      <c r="E8" s="259"/>
      <c r="F8" s="259"/>
      <c r="G8" s="259"/>
      <c r="H8" s="259"/>
      <c r="I8" s="260"/>
    </row>
    <row r="9" spans="1:10" s="13" customFormat="1" ht="50.25" customHeight="1">
      <c r="A9" s="112">
        <v>4</v>
      </c>
      <c r="B9" s="128" t="s">
        <v>130</v>
      </c>
      <c r="C9" s="127"/>
      <c r="D9" s="258"/>
      <c r="E9" s="264"/>
      <c r="F9" s="264"/>
      <c r="G9" s="264"/>
      <c r="H9" s="264"/>
      <c r="I9" s="265"/>
      <c r="J9" s="13" t="s">
        <v>157</v>
      </c>
    </row>
    <row r="10" spans="1:10" s="13" customFormat="1" ht="50.25" customHeight="1">
      <c r="A10" s="112">
        <v>5</v>
      </c>
      <c r="B10" s="129" t="s">
        <v>138</v>
      </c>
      <c r="C10" s="130"/>
      <c r="D10" s="272"/>
      <c r="E10" s="273"/>
      <c r="F10" s="273"/>
      <c r="G10" s="273"/>
      <c r="H10" s="273"/>
      <c r="I10" s="274"/>
      <c r="J10" s="97"/>
    </row>
    <row r="11" spans="1:10" s="13" customFormat="1" ht="50.25" customHeight="1">
      <c r="A11" s="112">
        <v>6</v>
      </c>
      <c r="B11" s="256" t="s">
        <v>139</v>
      </c>
      <c r="C11" s="275"/>
      <c r="D11" s="266">
        <f>INT(D10*10.21%)</f>
        <v>0</v>
      </c>
      <c r="E11" s="267"/>
      <c r="F11" s="267"/>
      <c r="G11" s="267"/>
      <c r="H11" s="267"/>
      <c r="I11" s="268"/>
      <c r="J11" s="13" t="s">
        <v>137</v>
      </c>
    </row>
    <row r="12" spans="1:10" s="13" customFormat="1" ht="50.25" customHeight="1">
      <c r="A12" s="113">
        <v>7</v>
      </c>
      <c r="B12" s="256" t="s">
        <v>140</v>
      </c>
      <c r="C12" s="275"/>
      <c r="D12" s="269">
        <f>D10-D11</f>
        <v>0</v>
      </c>
      <c r="E12" s="270"/>
      <c r="F12" s="270"/>
      <c r="G12" s="270"/>
      <c r="H12" s="270"/>
      <c r="I12" s="271"/>
      <c r="J12" s="13" t="s">
        <v>137</v>
      </c>
    </row>
    <row r="14" spans="1:7" s="136" customFormat="1" ht="17.25">
      <c r="A14" s="133" t="s">
        <v>158</v>
      </c>
      <c r="B14" s="133" t="s">
        <v>7</v>
      </c>
      <c r="C14" s="134"/>
      <c r="D14" s="135" t="s">
        <v>159</v>
      </c>
      <c r="E14" s="135"/>
      <c r="F14" s="135"/>
      <c r="G14" s="135"/>
    </row>
    <row r="20" spans="12:15" s="13" customFormat="1" ht="13.5">
      <c r="L20" s="104"/>
      <c r="M20" s="104"/>
      <c r="N20" s="104"/>
      <c r="O20" s="104"/>
    </row>
    <row r="21" spans="12:15" s="13" customFormat="1" ht="12.75" customHeight="1" hidden="1">
      <c r="L21" s="104"/>
      <c r="M21" s="104"/>
      <c r="N21" s="104"/>
      <c r="O21" s="104"/>
    </row>
    <row r="22" spans="3:15" s="13" customFormat="1" ht="12.75" customHeight="1" hidden="1">
      <c r="C22" s="106" t="s">
        <v>69</v>
      </c>
      <c r="D22" s="106" t="s">
        <v>19</v>
      </c>
      <c r="E22" s="106" t="s">
        <v>20</v>
      </c>
      <c r="F22" s="104"/>
      <c r="G22" s="104"/>
      <c r="H22" s="104"/>
      <c r="I22" s="107" t="s">
        <v>93</v>
      </c>
      <c r="J22" s="101"/>
      <c r="K22" s="101"/>
      <c r="L22" s="104"/>
      <c r="M22" s="104"/>
      <c r="N22" s="104"/>
      <c r="O22" s="104"/>
    </row>
    <row r="23" spans="10:15" s="13" customFormat="1" ht="13.5" hidden="1">
      <c r="J23" s="100"/>
      <c r="K23" s="102"/>
      <c r="L23" s="101"/>
      <c r="M23" s="101"/>
      <c r="N23" s="101"/>
      <c r="O23" s="104"/>
    </row>
    <row r="24" spans="3:15" s="13" customFormat="1" ht="13.5" hidden="1">
      <c r="C24" s="13">
        <v>2013</v>
      </c>
      <c r="D24" s="13">
        <v>1</v>
      </c>
      <c r="E24" s="13">
        <v>1</v>
      </c>
      <c r="I24" s="99" t="s">
        <v>94</v>
      </c>
      <c r="J24" s="98"/>
      <c r="K24" s="103"/>
      <c r="L24" s="105"/>
      <c r="M24" s="105"/>
      <c r="N24" s="105"/>
      <c r="O24" s="104"/>
    </row>
    <row r="25" spans="3:14" s="13" customFormat="1" ht="13.5" hidden="1">
      <c r="C25" s="13">
        <v>2014</v>
      </c>
      <c r="D25" s="13">
        <v>2</v>
      </c>
      <c r="E25" s="13">
        <v>2</v>
      </c>
      <c r="I25" s="99" t="s">
        <v>95</v>
      </c>
      <c r="J25" s="98"/>
      <c r="K25" s="98"/>
      <c r="L25" s="100"/>
      <c r="M25" s="100"/>
      <c r="N25" s="100"/>
    </row>
    <row r="26" spans="1:14" s="13" customFormat="1" ht="13.5" hidden="1">
      <c r="A26" s="30"/>
      <c r="C26" s="13">
        <v>2015</v>
      </c>
      <c r="D26" s="13">
        <v>3</v>
      </c>
      <c r="E26" s="13">
        <v>3</v>
      </c>
      <c r="I26" s="99" t="s">
        <v>96</v>
      </c>
      <c r="J26" s="98"/>
      <c r="K26" s="98"/>
      <c r="L26" s="98"/>
      <c r="M26" s="98"/>
      <c r="N26" s="98"/>
    </row>
    <row r="27" spans="3:14" s="13" customFormat="1" ht="13.5" hidden="1">
      <c r="C27" s="13">
        <v>2016</v>
      </c>
      <c r="D27" s="13">
        <v>4</v>
      </c>
      <c r="E27" s="13">
        <v>4</v>
      </c>
      <c r="I27" s="99" t="s">
        <v>97</v>
      </c>
      <c r="J27" s="98"/>
      <c r="K27" s="98"/>
      <c r="L27" s="98"/>
      <c r="M27" s="98"/>
      <c r="N27" s="98"/>
    </row>
    <row r="28" spans="3:14" s="13" customFormat="1" ht="13.5" hidden="1">
      <c r="C28" s="13">
        <v>2017</v>
      </c>
      <c r="D28" s="13">
        <v>5</v>
      </c>
      <c r="E28" s="13">
        <v>5</v>
      </c>
      <c r="I28" s="99" t="s">
        <v>98</v>
      </c>
      <c r="J28" s="98"/>
      <c r="K28" s="98"/>
      <c r="L28" s="98"/>
      <c r="M28" s="98"/>
      <c r="N28" s="98"/>
    </row>
    <row r="29" spans="3:14" s="13" customFormat="1" ht="13.5" hidden="1">
      <c r="C29" s="13">
        <v>2018</v>
      </c>
      <c r="D29" s="13">
        <v>6</v>
      </c>
      <c r="E29" s="13">
        <v>6</v>
      </c>
      <c r="I29" s="99" t="s">
        <v>99</v>
      </c>
      <c r="J29" s="98"/>
      <c r="K29" s="98"/>
      <c r="L29" s="98"/>
      <c r="M29" s="98"/>
      <c r="N29" s="98"/>
    </row>
    <row r="30" spans="3:14" s="13" customFormat="1" ht="13.5" hidden="1">
      <c r="C30" s="13">
        <v>2019</v>
      </c>
      <c r="D30" s="13">
        <v>7</v>
      </c>
      <c r="E30" s="13">
        <v>7</v>
      </c>
      <c r="I30" s="99" t="s">
        <v>100</v>
      </c>
      <c r="J30" s="98"/>
      <c r="K30" s="98"/>
      <c r="L30" s="98"/>
      <c r="M30" s="98"/>
      <c r="N30" s="98"/>
    </row>
    <row r="31" spans="3:14" s="13" customFormat="1" ht="13.5" hidden="1">
      <c r="C31" s="13">
        <v>2020</v>
      </c>
      <c r="D31" s="13">
        <v>8</v>
      </c>
      <c r="E31" s="13">
        <v>8</v>
      </c>
      <c r="I31" s="99" t="s">
        <v>101</v>
      </c>
      <c r="J31" s="98"/>
      <c r="K31" s="98"/>
      <c r="L31" s="98"/>
      <c r="M31" s="98"/>
      <c r="N31" s="98"/>
    </row>
    <row r="32" spans="3:14" s="13" customFormat="1" ht="13.5" hidden="1">
      <c r="C32" s="13">
        <v>2021</v>
      </c>
      <c r="D32" s="13">
        <v>9</v>
      </c>
      <c r="E32" s="13">
        <v>9</v>
      </c>
      <c r="I32" s="99" t="s">
        <v>102</v>
      </c>
      <c r="J32" s="98"/>
      <c r="K32" s="98"/>
      <c r="L32" s="98"/>
      <c r="M32" s="98"/>
      <c r="N32" s="98"/>
    </row>
    <row r="33" spans="3:14" s="13" customFormat="1" ht="13.5" hidden="1">
      <c r="C33" s="13">
        <v>2022</v>
      </c>
      <c r="D33" s="13">
        <v>10</v>
      </c>
      <c r="E33" s="13">
        <v>10</v>
      </c>
      <c r="I33" s="99" t="s">
        <v>103</v>
      </c>
      <c r="J33" s="98"/>
      <c r="K33" s="98"/>
      <c r="L33" s="98"/>
      <c r="M33" s="98"/>
      <c r="N33" s="98"/>
    </row>
    <row r="34" spans="4:14" s="13" customFormat="1" ht="13.5" hidden="1">
      <c r="D34" s="13">
        <v>11</v>
      </c>
      <c r="E34" s="13">
        <v>11</v>
      </c>
      <c r="I34" s="99" t="s">
        <v>104</v>
      </c>
      <c r="J34" s="98"/>
      <c r="K34" s="98"/>
      <c r="L34" s="98"/>
      <c r="M34" s="98"/>
      <c r="N34" s="98"/>
    </row>
    <row r="35" spans="4:14" s="13" customFormat="1" ht="13.5" hidden="1">
      <c r="D35" s="13">
        <v>12</v>
      </c>
      <c r="E35" s="13">
        <v>12</v>
      </c>
      <c r="I35" s="99" t="s">
        <v>105</v>
      </c>
      <c r="J35" s="98"/>
      <c r="K35" s="98"/>
      <c r="L35" s="98"/>
      <c r="M35" s="98"/>
      <c r="N35" s="98"/>
    </row>
    <row r="36" spans="5:14" s="13" customFormat="1" ht="13.5" hidden="1">
      <c r="E36" s="13">
        <v>13</v>
      </c>
      <c r="I36" s="99" t="s">
        <v>106</v>
      </c>
      <c r="J36" s="98"/>
      <c r="K36" s="98"/>
      <c r="L36" s="98"/>
      <c r="M36" s="98"/>
      <c r="N36" s="98"/>
    </row>
    <row r="37" spans="5:14" s="13" customFormat="1" ht="13.5" hidden="1">
      <c r="E37" s="13">
        <v>14</v>
      </c>
      <c r="I37" s="99" t="s">
        <v>107</v>
      </c>
      <c r="J37" s="98"/>
      <c r="K37" s="98"/>
      <c r="L37" s="98"/>
      <c r="M37" s="98"/>
      <c r="N37" s="98"/>
    </row>
    <row r="38" spans="5:14" s="13" customFormat="1" ht="13.5" hidden="1">
      <c r="E38" s="13">
        <v>15</v>
      </c>
      <c r="I38" s="99" t="s">
        <v>108</v>
      </c>
      <c r="J38" s="98"/>
      <c r="K38" s="98"/>
      <c r="L38" s="98"/>
      <c r="M38" s="98"/>
      <c r="N38" s="98"/>
    </row>
    <row r="39" spans="5:14" s="13" customFormat="1" ht="13.5" hidden="1">
      <c r="E39" s="13">
        <v>16</v>
      </c>
      <c r="I39" s="99" t="s">
        <v>109</v>
      </c>
      <c r="J39" s="98"/>
      <c r="K39" s="98"/>
      <c r="L39" s="98"/>
      <c r="M39" s="98"/>
      <c r="N39" s="98"/>
    </row>
    <row r="40" spans="5:14" s="13" customFormat="1" ht="13.5" hidden="1">
      <c r="E40" s="13">
        <v>17</v>
      </c>
      <c r="I40" s="99" t="s">
        <v>110</v>
      </c>
      <c r="J40" s="98"/>
      <c r="K40" s="98"/>
      <c r="L40" s="98"/>
      <c r="M40" s="98"/>
      <c r="N40" s="98"/>
    </row>
    <row r="41" spans="5:14" s="13" customFormat="1" ht="13.5" hidden="1">
      <c r="E41" s="13">
        <v>18</v>
      </c>
      <c r="I41" s="99" t="s">
        <v>111</v>
      </c>
      <c r="J41" s="98"/>
      <c r="K41" s="98"/>
      <c r="L41" s="98"/>
      <c r="M41" s="98"/>
      <c r="N41" s="98"/>
    </row>
    <row r="42" spans="5:14" s="13" customFormat="1" ht="13.5" hidden="1">
      <c r="E42" s="13">
        <v>19</v>
      </c>
      <c r="I42" s="99" t="s">
        <v>112</v>
      </c>
      <c r="J42" s="98"/>
      <c r="K42" s="98"/>
      <c r="L42" s="98"/>
      <c r="M42" s="98"/>
      <c r="N42" s="98"/>
    </row>
    <row r="43" spans="5:14" s="13" customFormat="1" ht="13.5" hidden="1">
      <c r="E43" s="13">
        <v>20</v>
      </c>
      <c r="I43" s="99" t="s">
        <v>113</v>
      </c>
      <c r="J43" s="98"/>
      <c r="K43" s="98"/>
      <c r="L43" s="98"/>
      <c r="M43" s="98"/>
      <c r="N43" s="98"/>
    </row>
    <row r="44" spans="5:14" s="13" customFormat="1" ht="13.5" hidden="1">
      <c r="E44" s="13">
        <v>21</v>
      </c>
      <c r="I44" s="99" t="s">
        <v>114</v>
      </c>
      <c r="J44" s="98"/>
      <c r="K44" s="98"/>
      <c r="L44" s="98"/>
      <c r="M44" s="98"/>
      <c r="N44" s="98"/>
    </row>
    <row r="45" spans="5:14" s="13" customFormat="1" ht="13.5" hidden="1">
      <c r="E45" s="13">
        <v>22</v>
      </c>
      <c r="I45" s="99" t="s">
        <v>115</v>
      </c>
      <c r="J45" s="98"/>
      <c r="K45" s="98"/>
      <c r="L45" s="98"/>
      <c r="M45" s="98"/>
      <c r="N45" s="98"/>
    </row>
    <row r="46" spans="5:14" s="13" customFormat="1" ht="13.5" hidden="1">
      <c r="E46" s="13">
        <v>23</v>
      </c>
      <c r="I46" s="99" t="s">
        <v>116</v>
      </c>
      <c r="J46" s="98"/>
      <c r="K46" s="98"/>
      <c r="L46" s="98"/>
      <c r="M46" s="98"/>
      <c r="N46" s="98"/>
    </row>
    <row r="47" spans="5:14" s="13" customFormat="1" ht="13.5" hidden="1">
      <c r="E47" s="13">
        <v>24</v>
      </c>
      <c r="I47" s="99" t="s">
        <v>117</v>
      </c>
      <c r="J47" s="98"/>
      <c r="K47" s="98"/>
      <c r="L47" s="98"/>
      <c r="M47" s="98"/>
      <c r="N47" s="98"/>
    </row>
    <row r="48" spans="5:14" s="13" customFormat="1" ht="13.5" hidden="1">
      <c r="E48" s="13">
        <v>25</v>
      </c>
      <c r="I48" s="99" t="s">
        <v>118</v>
      </c>
      <c r="J48" s="98"/>
      <c r="K48" s="98"/>
      <c r="L48" s="98"/>
      <c r="M48" s="98"/>
      <c r="N48" s="98"/>
    </row>
    <row r="49" spans="5:14" s="13" customFormat="1" ht="13.5" hidden="1">
      <c r="E49" s="13">
        <v>26</v>
      </c>
      <c r="I49" s="99" t="s">
        <v>119</v>
      </c>
      <c r="J49" s="98"/>
      <c r="K49" s="98"/>
      <c r="L49" s="98"/>
      <c r="M49" s="98"/>
      <c r="N49" s="98"/>
    </row>
    <row r="50" spans="5:14" s="13" customFormat="1" ht="13.5" hidden="1">
      <c r="E50" s="13">
        <v>27</v>
      </c>
      <c r="I50" s="99" t="s">
        <v>120</v>
      </c>
      <c r="J50" s="98"/>
      <c r="K50" s="98"/>
      <c r="L50" s="98"/>
      <c r="M50" s="98"/>
      <c r="N50" s="98"/>
    </row>
    <row r="51" spans="5:14" s="13" customFormat="1" ht="13.5" hidden="1">
      <c r="E51" s="13">
        <v>28</v>
      </c>
      <c r="I51" s="99" t="s">
        <v>121</v>
      </c>
      <c r="J51" s="98"/>
      <c r="K51" s="98"/>
      <c r="L51" s="98"/>
      <c r="M51" s="98"/>
      <c r="N51" s="98"/>
    </row>
    <row r="52" spans="5:14" s="13" customFormat="1" ht="13.5" hidden="1">
      <c r="E52" s="13">
        <v>29</v>
      </c>
      <c r="I52" s="99" t="s">
        <v>122</v>
      </c>
      <c r="J52" s="98"/>
      <c r="K52" s="98"/>
      <c r="L52" s="98"/>
      <c r="M52" s="98"/>
      <c r="N52" s="98"/>
    </row>
    <row r="53" spans="5:14" s="13" customFormat="1" ht="13.5" hidden="1">
      <c r="E53" s="13">
        <v>30</v>
      </c>
      <c r="I53" s="99" t="s">
        <v>123</v>
      </c>
      <c r="J53" s="98"/>
      <c r="K53" s="98"/>
      <c r="L53" s="98"/>
      <c r="M53" s="98"/>
      <c r="N53" s="98"/>
    </row>
    <row r="54" spans="5:14" s="13" customFormat="1" ht="13.5" hidden="1">
      <c r="E54" s="13">
        <v>31</v>
      </c>
      <c r="I54" s="99" t="s">
        <v>124</v>
      </c>
      <c r="J54" s="98"/>
      <c r="K54" s="98"/>
      <c r="L54" s="98"/>
      <c r="M54" s="98"/>
      <c r="N54" s="98"/>
    </row>
    <row r="55" spans="9:14" s="13" customFormat="1" ht="13.5" hidden="1">
      <c r="I55" s="99" t="s">
        <v>125</v>
      </c>
      <c r="J55" s="98"/>
      <c r="K55" s="98"/>
      <c r="L55" s="98"/>
      <c r="M55" s="98"/>
      <c r="N55" s="98"/>
    </row>
    <row r="56" spans="9:14" s="13" customFormat="1" ht="13.5" hidden="1">
      <c r="I56" s="99" t="s">
        <v>126</v>
      </c>
      <c r="J56" s="98"/>
      <c r="K56" s="98"/>
      <c r="L56" s="98"/>
      <c r="M56" s="98"/>
      <c r="N56" s="98"/>
    </row>
    <row r="57" spans="9:14" s="13" customFormat="1" ht="13.5" hidden="1">
      <c r="I57" s="99" t="s">
        <v>127</v>
      </c>
      <c r="J57" s="98"/>
      <c r="K57" s="98"/>
      <c r="L57" s="98"/>
      <c r="M57" s="98"/>
      <c r="N57" s="98"/>
    </row>
    <row r="58" spans="9:14" s="13" customFormat="1" ht="13.5" hidden="1">
      <c r="I58" s="99" t="s">
        <v>128</v>
      </c>
      <c r="L58" s="98"/>
      <c r="M58" s="98"/>
      <c r="N58" s="98"/>
    </row>
    <row r="59" s="13" customFormat="1" ht="13.5" hidden="1"/>
    <row r="60" s="13" customFormat="1" ht="13.5"/>
  </sheetData>
  <sheetProtection password="CC6F" sheet="1" objects="1" scenarios="1"/>
  <mergeCells count="11">
    <mergeCell ref="D10:I10"/>
    <mergeCell ref="B11:C11"/>
    <mergeCell ref="D11:I11"/>
    <mergeCell ref="B12:C12"/>
    <mergeCell ref="D12:I12"/>
    <mergeCell ref="A2:I3"/>
    <mergeCell ref="D6:I6"/>
    <mergeCell ref="B7:C7"/>
    <mergeCell ref="B8:C8"/>
    <mergeCell ref="D8:I8"/>
    <mergeCell ref="D9:I9"/>
  </mergeCells>
  <dataValidations count="3">
    <dataValidation type="list" showInputMessage="1" showErrorMessage="1" sqref="H7">
      <formula1>$E$23:$E$54</formula1>
    </dataValidation>
    <dataValidation type="list" showInputMessage="1" showErrorMessage="1" sqref="F7">
      <formula1>$D$23:$D$35</formula1>
    </dataValidation>
    <dataValidation type="list" showInputMessage="1" showErrorMessage="1" sqref="D7">
      <formula1>$C$23:$C$33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showZeros="0" zoomScale="84" zoomScaleNormal="84" zoomScalePageLayoutView="0" workbookViewId="0" topLeftCell="A1">
      <selection activeCell="B13" sqref="B13"/>
    </sheetView>
  </sheetViews>
  <sheetFormatPr defaultColWidth="13.00390625" defaultRowHeight="13.5"/>
  <cols>
    <col min="1" max="1" width="10.875" style="0" customWidth="1"/>
    <col min="2" max="2" width="13.75390625" style="0" customWidth="1"/>
    <col min="3" max="3" width="12.25390625" style="0" customWidth="1"/>
    <col min="4" max="4" width="13.625" style="0" customWidth="1"/>
    <col min="5" max="5" width="10.875" style="0" customWidth="1"/>
    <col min="6" max="6" width="60.25390625" style="0" customWidth="1"/>
    <col min="7" max="7" width="19.625" style="0" customWidth="1"/>
    <col min="8" max="8" width="9.875" style="0" customWidth="1"/>
    <col min="9" max="9" width="22.00390625" style="0" customWidth="1"/>
    <col min="10" max="10" width="13.25390625" style="0" customWidth="1"/>
  </cols>
  <sheetData>
    <row r="1" ht="13.5">
      <c r="A1" t="s">
        <v>76</v>
      </c>
    </row>
    <row r="2" spans="1:10" s="10" customFormat="1" ht="13.5">
      <c r="A2" s="9">
        <v>0</v>
      </c>
      <c r="B2" s="9">
        <v>1</v>
      </c>
      <c r="C2" s="9">
        <v>2</v>
      </c>
      <c r="D2" s="9">
        <v>3</v>
      </c>
      <c r="E2" s="9">
        <v>4</v>
      </c>
      <c r="F2" s="9"/>
      <c r="G2" s="9">
        <v>5</v>
      </c>
      <c r="H2" s="9">
        <v>6</v>
      </c>
      <c r="I2" s="9">
        <v>7</v>
      </c>
      <c r="J2" s="9">
        <v>8</v>
      </c>
    </row>
    <row r="3" spans="1:10" s="10" customFormat="1" ht="13.5">
      <c r="A3" s="9" t="s">
        <v>72</v>
      </c>
      <c r="B3" s="9" t="s">
        <v>2</v>
      </c>
      <c r="C3" s="9" t="s">
        <v>22</v>
      </c>
      <c r="D3" s="9" t="s">
        <v>31</v>
      </c>
      <c r="E3" s="9" t="s">
        <v>1</v>
      </c>
      <c r="F3" s="9" t="s">
        <v>73</v>
      </c>
      <c r="G3" s="9" t="s">
        <v>32</v>
      </c>
      <c r="H3" s="9" t="s">
        <v>74</v>
      </c>
      <c r="I3" s="9" t="s">
        <v>33</v>
      </c>
      <c r="J3" s="9" t="s">
        <v>75</v>
      </c>
    </row>
    <row r="4" spans="1:10" ht="13.5">
      <c r="A4" s="11"/>
      <c r="B4" s="11">
        <f>'◆初期入力項目'!D7</f>
        <v>0</v>
      </c>
      <c r="C4" s="11">
        <f>'◆初期入力項目'!D6</f>
        <v>0</v>
      </c>
      <c r="D4" s="11">
        <f>'◆初期入力項目'!D8</f>
        <v>0</v>
      </c>
      <c r="E4" s="11">
        <f>'◆初期入力項目'!D9</f>
        <v>0</v>
      </c>
      <c r="F4" s="11"/>
      <c r="G4" s="11">
        <f>'◆初期入力項目'!D10</f>
        <v>0</v>
      </c>
      <c r="H4" s="11">
        <f>'◆初期入力項目'!D11</f>
        <v>0</v>
      </c>
      <c r="I4" s="11">
        <f>'◆初期入力項目'!D12</f>
        <v>0</v>
      </c>
      <c r="J4" s="96" t="str">
        <f>'◆初期入力項目'!D20&amp;A20&amp;'◆初期入力項目'!F20&amp;A20&amp;'◆初期入力項目'!H20</f>
        <v>2017//</v>
      </c>
    </row>
    <row r="5" ht="13.5">
      <c r="A5" t="s">
        <v>77</v>
      </c>
    </row>
    <row r="6" spans="1:7" ht="13.5">
      <c r="A6" s="9">
        <v>0</v>
      </c>
      <c r="B6" s="9">
        <v>8</v>
      </c>
      <c r="C6" s="9">
        <v>10</v>
      </c>
      <c r="D6" s="9">
        <v>11</v>
      </c>
      <c r="E6" s="9">
        <v>16</v>
      </c>
      <c r="F6" s="9">
        <v>17</v>
      </c>
      <c r="G6" s="9">
        <v>18</v>
      </c>
    </row>
    <row r="7" spans="1:7" ht="13.5">
      <c r="A7" s="9" t="s">
        <v>72</v>
      </c>
      <c r="B7" s="9" t="s">
        <v>34</v>
      </c>
      <c r="C7" s="9" t="s">
        <v>25</v>
      </c>
      <c r="D7" s="9" t="s">
        <v>35</v>
      </c>
      <c r="E7" s="9" t="s">
        <v>6</v>
      </c>
      <c r="F7" s="9" t="s">
        <v>36</v>
      </c>
      <c r="G7" s="9" t="s">
        <v>37</v>
      </c>
    </row>
    <row r="8" spans="1:7" ht="13.5">
      <c r="A8" s="11"/>
      <c r="B8" s="11">
        <f>'◆初期入力項目'!D13</f>
        <v>0</v>
      </c>
      <c r="C8" s="11">
        <f>'◆初期入力項目'!D14</f>
        <v>0</v>
      </c>
      <c r="D8" s="11">
        <f>'◆初期入力項目'!D15</f>
        <v>0</v>
      </c>
      <c r="E8" s="95">
        <f>'◆初期入力項目'!D16</f>
        <v>0</v>
      </c>
      <c r="F8" s="11">
        <f>'◆初期入力項目'!D17</f>
        <v>0</v>
      </c>
      <c r="G8" s="11">
        <f>'◆初期入力項目'!D18</f>
        <v>0</v>
      </c>
    </row>
    <row r="10" ht="13.5">
      <c r="A10" t="s">
        <v>82</v>
      </c>
    </row>
    <row r="12" spans="1:9" ht="13.5">
      <c r="A12" s="111"/>
      <c r="B12" s="109" t="s">
        <v>83</v>
      </c>
      <c r="C12" s="9" t="s">
        <v>84</v>
      </c>
      <c r="D12" s="9" t="s">
        <v>85</v>
      </c>
      <c r="E12" s="9" t="s">
        <v>86</v>
      </c>
      <c r="F12" s="9" t="s">
        <v>87</v>
      </c>
      <c r="G12" s="9" t="s">
        <v>88</v>
      </c>
      <c r="H12" s="9" t="s">
        <v>89</v>
      </c>
      <c r="I12" s="9" t="s">
        <v>90</v>
      </c>
    </row>
    <row r="13" spans="1:9" ht="13.5">
      <c r="A13" s="111"/>
      <c r="B13" s="110" t="str">
        <f>IF('◆初期入力項目'!D21="","",LEFT('◆初期入力項目'!D21,FIND("＿",'◆初期入力項目'!D21)-1))</f>
        <v>29-100-2</v>
      </c>
      <c r="C13" s="108" t="s">
        <v>129</v>
      </c>
      <c r="D13" s="11"/>
      <c r="E13" s="11">
        <f>'◆旅費交通費'!P15</f>
        <v>0</v>
      </c>
      <c r="F13" s="11" t="str">
        <f>'◆初期入力項目'!D7&amp;A20&amp;'◆旅費交通費'!G1&amp;" "&amp;'◆旅費交通費'!B2&amp;" "&amp;"旅費交通費"&amp;"("&amp;'（※主管団体用管理用-謝金支払申請①）'!F7&amp;"/ "&amp;'（※主管団体用管理用-謝金支払申請①）'!H7&amp;")"</f>
        <v>/0 0 旅費交通費(/ )</v>
      </c>
      <c r="G13" s="114" t="s">
        <v>133</v>
      </c>
      <c r="H13" s="11" t="s">
        <v>134</v>
      </c>
      <c r="I13" s="11">
        <f>E13+E14-I15</f>
        <v>0</v>
      </c>
    </row>
    <row r="14" spans="2:9" ht="13.5">
      <c r="B14" s="11" t="str">
        <f>B13</f>
        <v>29-100-2</v>
      </c>
      <c r="C14" s="11" t="s">
        <v>131</v>
      </c>
      <c r="D14" s="11"/>
      <c r="E14" s="11">
        <f>'（※主管団体用管理用-謝金支払申請①）'!D10+'（※主管団体用管理用-謝金支払申請②）'!D10+'（※主管団体用管理用-謝金支払申請③）'!D10</f>
        <v>0</v>
      </c>
      <c r="F14" s="11" t="str">
        <f>'◆初期入力項目'!D7&amp;A20&amp;'◆旅費交通費'!G1&amp;" "&amp;'◆旅費交通費'!B2&amp;" "&amp;"講師謝金"&amp;"("&amp;'（※主管団体用管理用-謝金支払申請①）'!F7&amp;"/ "&amp;'（※主管団体用管理用-謝金支払申請①）'!H7&amp;")"</f>
        <v>/0 0 講師謝金(/ )</v>
      </c>
      <c r="G14" s="11" t="s">
        <v>164</v>
      </c>
      <c r="H14" s="11"/>
      <c r="I14" s="115">
        <v>0</v>
      </c>
    </row>
    <row r="15" spans="2:9" ht="13.5" customHeight="1">
      <c r="B15" s="11" t="str">
        <f>B14</f>
        <v>29-100-2</v>
      </c>
      <c r="C15" s="11" t="s">
        <v>164</v>
      </c>
      <c r="D15" s="11"/>
      <c r="E15" s="115">
        <v>0</v>
      </c>
      <c r="F15" s="11" t="str">
        <f>'◆初期入力項目'!D7&amp;A20&amp;'◆旅費交通費'!G1&amp;" "&amp;'◆旅費交通費'!B2&amp;" "&amp;"源泉徴収税"&amp;"("&amp;'（※主管団体用管理用-謝金支払申請①）'!F7&amp;"/ "&amp;'（※主管団体用管理用-謝金支払申請①）'!H7&amp;")"</f>
        <v>/0 0 源泉徴収税(/ )</v>
      </c>
      <c r="G15" s="95" t="s">
        <v>135</v>
      </c>
      <c r="H15" s="11"/>
      <c r="I15" s="11">
        <f>'（※主管団体用管理用-謝金支払申請①）'!D11+'（※主管団体用管理用-謝金支払申請②）'!D11+'（※主管団体用管理用-謝金支払申請③）'!D11</f>
        <v>0</v>
      </c>
    </row>
    <row r="16" spans="2:9" ht="13.5">
      <c r="B16" s="11" t="str">
        <f>B15</f>
        <v>29-100-2</v>
      </c>
      <c r="C16" s="11" t="s">
        <v>132</v>
      </c>
      <c r="D16" s="11"/>
      <c r="E16" s="11">
        <f>IF(I13&gt;30000,258,165)</f>
        <v>165</v>
      </c>
      <c r="F16" s="11" t="s">
        <v>136</v>
      </c>
      <c r="G16" s="114" t="s">
        <v>133</v>
      </c>
      <c r="H16" s="11" t="s">
        <v>134</v>
      </c>
      <c r="I16" s="11">
        <f>E16</f>
        <v>165</v>
      </c>
    </row>
    <row r="19" ht="8.25" customHeight="1"/>
    <row r="20" ht="13.5" hidden="1">
      <c r="A20" t="s">
        <v>91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Ｒａｃ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斉藤　隆</dc:creator>
  <cp:keywords/>
  <dc:description/>
  <cp:lastModifiedBy>楽久川人</cp:lastModifiedBy>
  <cp:lastPrinted>2017-04-28T07:13:20Z</cp:lastPrinted>
  <dcterms:created xsi:type="dcterms:W3CDTF">2011-04-08T17:49:08Z</dcterms:created>
  <dcterms:modified xsi:type="dcterms:W3CDTF">2017-04-28T07:13:33Z</dcterms:modified>
  <cp:category/>
  <cp:version/>
  <cp:contentType/>
  <cp:contentStatus/>
</cp:coreProperties>
</file>